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Z:\001_総務課\02_財政係\◎　財政状況資料集\070314【〆切】財政状況資料集\"/>
    </mc:Choice>
  </mc:AlternateContent>
  <xr:revisionPtr revIDLastSave="0" documentId="13_ncr:1_{44EBE64A-9C0A-4266-8F63-7A9E5172E01A}" xr6:coauthVersionLast="47" xr6:coauthVersionMax="47" xr10:uidLastSave="{00000000-0000-0000-0000-000000000000}"/>
  <bookViews>
    <workbookView xWindow="-120" yWindow="-120" windowWidth="20730" windowHeight="11040" tabRatio="608" firstSheet="10" activeTab="1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6" i="10" l="1"/>
  <c r="BG35" i="10"/>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AM36" i="10"/>
  <c r="C36" i="10"/>
  <c r="AM35" i="10"/>
  <c r="BW34" i="10"/>
  <c r="BW35" i="10" s="1"/>
  <c r="BW36" i="10" s="1"/>
  <c r="BW37" i="10" s="1"/>
  <c r="BW38" i="10" s="1"/>
  <c r="BW39" i="10" s="1"/>
  <c r="BW40" i="10" s="1"/>
  <c r="BW41" i="10" s="1"/>
  <c r="BW42" i="10" s="1"/>
  <c r="AM34" i="10"/>
  <c r="C34" i="10"/>
  <c r="C35" i="10" s="1"/>
  <c r="CO34" i="10" l="1"/>
  <c r="CO35"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E36" i="10" s="1"/>
</calcChain>
</file>

<file path=xl/sharedStrings.xml><?xml version="1.0" encoding="utf-8"?>
<sst xmlns="http://schemas.openxmlformats.org/spreadsheetml/2006/main" count="1109" uniqueCount="564">
  <si>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</si>
  <si>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</si>
  <si>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</si>
  <si>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</si>
  <si>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</si>
  <si>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</si>
  <si>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</si>
  <si>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</si>
  <si>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</si>
  <si>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</si>
  <si>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</si>
  <si>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</si>
  <si>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</si>
  <si>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</si>
  <si>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</si>
  <si>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</si>
  <si>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</si>
  <si>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</si>
  <si>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</si>
  <si>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</si>
  <si>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</si>
  <si>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</si>
  <si>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</si>
  <si>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</si>
  <si>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</si>
  <si>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</si>
  <si>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</si>
  <si>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</si>
  <si>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</si>
  <si>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</si>
  <si>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</si>
  <si>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</si>
  <si>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</si>
  <si>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</si>
  <si>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</si>
  <si>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</si>
  <si>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</si>
  <si>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</si>
  <si>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</si>
  <si>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</si>
  <si>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</si>
  <si>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</si>
  <si>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</si>
  <si>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</si>
  <si>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</si>
  <si>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</si>
  <si>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</si>
  <si>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</si>
  <si>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</si>
  <si>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(当該欄に積立額が多い上位５基金の基金名を入力して下さい(R05年度末現在))</t>
    <phoneticPr fontId="5"/>
  </si>
  <si>
    <t>(当該欄に積立額が多い上位５基金の基金名を入力して下さい(R05年度末現在))</t>
  </si>
  <si>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</si>
  <si>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</si>
  <si>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</si>
  <si>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</si>
  <si>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</si>
  <si>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</si>
  <si>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</si>
  <si>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</si>
  <si>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</si>
  <si>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</si>
  <si>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</si>
  <si>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</si>
  <si>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</si>
  <si>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</si>
  <si>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</si>
  <si>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</si>
  <si>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</si>
  <si>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</si>
  <si>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</si>
  <si>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</si>
  <si>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</si>
  <si>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</si>
  <si>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</si>
  <si>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</si>
  <si>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</si>
  <si>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</si>
  <si>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</si>
  <si>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</si>
  <si>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</si>
  <si>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</si>
  <si>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</si>
  <si>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</si>
  <si>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</si>
  <si>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</si>
  <si>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</si>
  <si>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</si>
  <si>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</si>
  <si>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</si>
  <si>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</si>
  <si>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</si>
  <si>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</si>
  <si>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</si>
  <si>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</si>
  <si>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</si>
  <si>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</si>
  <si>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三島町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</si>
  <si>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</si>
  <si>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</si>
  <si>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</si>
  <si>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</si>
  <si>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</si>
  <si>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</si>
  <si>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</si>
  <si>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</si>
  <si>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</si>
  <si>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</si>
  <si>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</si>
  <si>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</si>
  <si>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</si>
  <si>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</si>
  <si>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</si>
  <si>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</si>
  <si>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</si>
  <si>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</si>
  <si>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</si>
  <si>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</si>
  <si>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</si>
  <si>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</si>
  <si>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</si>
  <si>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-12.9</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</si>
  <si>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</si>
  <si>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</si>
  <si>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</si>
  <si>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</si>
  <si>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</si>
  <si>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</si>
  <si>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</si>
  <si>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</si>
  <si>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</si>
  <si>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</si>
  <si>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</si>
  <si>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</si>
  <si>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</si>
  <si>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</si>
  <si>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</si>
  <si>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</si>
  <si>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</si>
  <si>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</si>
  <si>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</si>
  <si>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</si>
  <si>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</si>
  <si>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</si>
  <si>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</si>
  <si>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26"/>
  </si>
  <si>
    <t>三島町簡易水道事業特別会計</t>
    <phoneticPr fontId="5"/>
  </si>
  <si>
    <t>うち日本人(％)</t>
    <phoneticPr fontId="5"/>
  </si>
  <si>
    <t>-2.6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</si>
  <si>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</si>
  <si>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</si>
  <si>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</si>
  <si>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</si>
  <si>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</si>
  <si>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</si>
  <si>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</si>
  <si>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</si>
  <si>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</si>
  <si>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</si>
  <si>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</si>
  <si>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</si>
  <si>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</si>
  <si>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</si>
  <si>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</si>
  <si>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</si>
  <si>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</si>
  <si>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</si>
  <si>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</si>
  <si>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</si>
  <si>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</si>
  <si>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</si>
  <si>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</si>
  <si>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</si>
  <si>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</si>
  <si>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</si>
  <si>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</si>
  <si>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</si>
  <si>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</si>
  <si>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</si>
  <si>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</si>
  <si>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</si>
  <si>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</si>
  <si>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</si>
  <si>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</si>
  <si>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</si>
  <si>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</si>
  <si>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</si>
  <si>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</si>
  <si>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</si>
  <si>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</si>
  <si>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</si>
  <si>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</si>
  <si>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</si>
  <si>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</si>
  <si>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</si>
  <si>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</si>
  <si>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</si>
  <si>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</si>
  <si>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</si>
  <si>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</si>
  <si>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</si>
  <si>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</si>
  <si>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</si>
  <si>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</si>
  <si>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</si>
  <si>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</si>
  <si>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</si>
  <si>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福島県三島町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</si>
  <si>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</si>
  <si>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</si>
  <si>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</si>
  <si>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</si>
  <si>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</si>
  <si>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</si>
  <si>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</si>
  <si>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</si>
  <si>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</si>
  <si>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</si>
  <si>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</si>
  <si>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</si>
  <si>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</si>
  <si>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</si>
  <si>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</si>
  <si>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</si>
  <si>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</si>
  <si>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</si>
  <si>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</si>
  <si>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</si>
  <si>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</si>
  <si>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</si>
  <si>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</si>
  <si>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</si>
  <si>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</si>
  <si>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</si>
  <si>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</si>
  <si>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</si>
  <si>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</si>
  <si>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</si>
  <si>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</si>
  <si>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</si>
  <si>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</si>
  <si>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</si>
  <si>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</si>
  <si>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</si>
  <si>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</si>
  <si>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</si>
  <si>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</si>
  <si>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</si>
  <si>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</si>
  <si>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</si>
  <si>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</si>
  <si>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</si>
  <si>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</si>
  <si>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</si>
  <si>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</si>
  <si>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</si>
  <si>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</si>
  <si>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</si>
  <si>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</si>
  <si>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</si>
  <si>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</si>
  <si>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</si>
  <si>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</si>
  <si>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</si>
  <si>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</si>
  <si>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</si>
  <si>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</si>
  <si>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</si>
  <si>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</si>
  <si>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</si>
  <si>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</si>
  <si>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</si>
  <si>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</si>
  <si>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</si>
  <si>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</si>
  <si>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</si>
  <si>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</si>
  <si>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</si>
  <si>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</si>
  <si>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</si>
  <si>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</si>
  <si>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</si>
  <si>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</si>
  <si>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</si>
  <si>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</si>
  <si>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</si>
  <si>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</si>
  <si>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</si>
  <si>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</si>
  <si>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</si>
  <si>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</si>
  <si>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</si>
  <si>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</si>
  <si>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</si>
  <si>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</si>
  <si>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</si>
  <si>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</si>
  <si>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</si>
  <si>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</si>
  <si>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</si>
  <si>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</si>
  <si>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</si>
  <si>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</si>
  <si>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</si>
  <si>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</si>
  <si>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</si>
  <si>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</si>
  <si>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</si>
  <si>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</si>
  <si>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</si>
  <si>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</si>
  <si>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</si>
  <si>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</si>
  <si>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</si>
  <si>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</si>
  <si>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</si>
  <si>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</si>
  <si>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</si>
  <si>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</si>
  <si>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</si>
  <si>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</si>
  <si>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</si>
  <si>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</si>
  <si>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</si>
  <si>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</si>
  <si>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</si>
  <si>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</si>
  <si>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</si>
  <si>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</si>
  <si>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</si>
  <si>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</si>
  <si>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</si>
  <si>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</si>
  <si>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</si>
  <si>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</si>
  <si>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</si>
  <si>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</si>
  <si>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</si>
  <si>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</si>
  <si>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</si>
  <si>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</si>
  <si>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</si>
  <si>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</si>
  <si>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</si>
  <si>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</si>
  <si>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</si>
  <si>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</si>
  <si>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</si>
  <si>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</si>
  <si>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</si>
  <si>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</si>
  <si>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</si>
  <si>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</si>
  <si>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</si>
  <si>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</si>
  <si>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</si>
  <si>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</si>
  <si>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</si>
  <si>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福島県三島町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</si>
  <si>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</si>
  <si>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</si>
  <si>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</si>
  <si>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</si>
  <si>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</si>
  <si>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</si>
  <si>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</si>
  <si>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</si>
  <si>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</si>
  <si>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</si>
  <si>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</si>
  <si>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</si>
  <si>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</si>
  <si>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</si>
  <si>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</si>
  <si>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</si>
  <si>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</si>
  <si>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</si>
  <si>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</si>
  <si>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</si>
  <si>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三島町路線バス事業特別会計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</si>
  <si>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</si>
  <si>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</si>
  <si>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</si>
  <si>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</si>
  <si>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</si>
  <si>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</si>
  <si>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</si>
  <si>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</si>
  <si>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</si>
  <si>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</si>
  <si>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</si>
  <si>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</si>
  <si>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</si>
  <si>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三島町国民健康保険特別会計</t>
    <phoneticPr fontId="5"/>
  </si>
  <si>
    <t>三島町介護保険特別会計</t>
    <phoneticPr fontId="5"/>
  </si>
  <si>
    <t>三島町後期高齢者医療特別会計</t>
    <phoneticPr fontId="5"/>
  </si>
  <si>
    <t>法非適用企業</t>
    <phoneticPr fontId="5"/>
  </si>
  <si>
    <t>三島町農業集落排水事業特別会計</t>
    <phoneticPr fontId="5"/>
  </si>
  <si>
    <t>三島町戸別合併処理浄化槽事業特別会計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</si>
  <si>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</si>
  <si>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</si>
  <si>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</si>
  <si>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</si>
  <si>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</si>
  <si>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</si>
  <si>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</si>
  <si>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</si>
  <si>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</si>
  <si>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</si>
  <si>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</si>
  <si>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</si>
  <si>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</si>
  <si>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</si>
  <si>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</si>
  <si>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</si>
  <si>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</si>
  <si>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</si>
  <si>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</si>
  <si>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</si>
  <si>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</si>
  <si>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</si>
  <si>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</si>
  <si>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</si>
  <si>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</si>
  <si>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</si>
  <si>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</si>
  <si>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</si>
  <si>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</si>
  <si>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</si>
  <si>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</si>
  <si>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</si>
  <si>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</si>
  <si>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</si>
  <si>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</si>
  <si>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</si>
  <si>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</si>
  <si>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</si>
  <si>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</si>
  <si>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</si>
  <si>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</si>
  <si>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</si>
  <si>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</si>
  <si>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</si>
  <si>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</si>
  <si>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</si>
  <si>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</si>
  <si>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</si>
  <si>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</si>
  <si>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</si>
  <si>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</si>
  <si>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</si>
  <si>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</si>
  <si>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</si>
  <si>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</si>
  <si>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</si>
  <si>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</si>
  <si>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</si>
  <si>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</si>
  <si>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</si>
  <si>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</si>
  <si>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</si>
  <si>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</si>
  <si>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</si>
  <si>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</si>
  <si>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</si>
  <si>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</si>
  <si>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</si>
  <si>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</si>
  <si>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</si>
  <si>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</si>
  <si>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</si>
  <si>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</si>
  <si>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</si>
  <si>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</si>
  <si>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</si>
  <si>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</si>
  <si>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</si>
  <si>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</si>
  <si>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</si>
  <si>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</si>
  <si>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</si>
  <si>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</si>
  <si>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</si>
  <si>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</si>
  <si>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</si>
  <si>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</si>
  <si>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</si>
  <si>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</si>
  <si>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</si>
  <si>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</si>
  <si>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</si>
  <si>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</si>
  <si>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</si>
  <si>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</si>
  <si>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</si>
  <si>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</si>
  <si>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</si>
  <si>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</si>
  <si>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</si>
  <si>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</si>
  <si>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</si>
  <si>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</si>
  <si>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</si>
  <si>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</si>
  <si>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</si>
  <si>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</si>
  <si>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</si>
  <si>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</si>
  <si>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</si>
  <si>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</si>
  <si>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</si>
  <si>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</si>
  <si>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</si>
  <si>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</si>
  <si>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</si>
  <si>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</si>
  <si>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</si>
  <si>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</si>
  <si>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</si>
  <si>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</si>
  <si>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</si>
  <si>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</si>
  <si>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</si>
  <si>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</si>
  <si>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</si>
  <si>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</si>
  <si>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</si>
  <si>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</si>
  <si>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</si>
  <si>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</si>
  <si>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</si>
  <si>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</si>
  <si>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</si>
  <si>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</si>
  <si>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9.70</t>
  </si>
  <si>
    <t>▲ 5.44</t>
  </si>
  <si>
    <t>▲ 3.89</t>
  </si>
  <si>
    <t>▲ 16.02</t>
  </si>
  <si>
    <t>三島町簡易水道事業特別会計</t>
  </si>
  <si>
    <t>▲ 2.21</t>
  </si>
  <si>
    <t>一般会計</t>
  </si>
  <si>
    <t>三島町介護保険特別会計</t>
  </si>
  <si>
    <t>三島町戸別合併処理浄化槽事業特別会計</t>
  </si>
  <si>
    <t>三島町農業集落排水事業特別会計</t>
  </si>
  <si>
    <t>三島町国民健康保険特別会計</t>
  </si>
  <si>
    <t>三島町路線バス事業特別会計</t>
  </si>
  <si>
    <t>三島町後期高齢者医療特別会計</t>
  </si>
  <si>
    <t>その他会計（赤字）</t>
  </si>
  <si>
    <t>その他会計（黒字）</t>
  </si>
  <si>
    <t>R01</t>
    <phoneticPr fontId="5"/>
  </si>
  <si>
    <t>R02</t>
    <phoneticPr fontId="5"/>
  </si>
  <si>
    <t>R03</t>
    <phoneticPr fontId="5"/>
  </si>
  <si>
    <t>R04</t>
    <phoneticPr fontId="5"/>
  </si>
  <si>
    <t>R05</t>
    <phoneticPr fontId="5"/>
  </si>
  <si>
    <t>会津桐タンス株式会社</t>
    <rPh sb="0" eb="2">
      <t>アイヅ</t>
    </rPh>
    <rPh sb="2" eb="3">
      <t>キリ</t>
    </rPh>
    <rPh sb="6" eb="10">
      <t>カブシキガイシャ</t>
    </rPh>
    <phoneticPr fontId="2"/>
  </si>
  <si>
    <t>桐の里産業株式会社</t>
    <rPh sb="0" eb="1">
      <t>キリ</t>
    </rPh>
    <rPh sb="2" eb="3">
      <t>サト</t>
    </rPh>
    <rPh sb="3" eb="5">
      <t>サンギョウ</t>
    </rPh>
    <rPh sb="5" eb="9">
      <t>カブシキガイシャ</t>
    </rPh>
    <phoneticPr fontId="2"/>
  </si>
  <si>
    <t>会津若松地方広域市町村圏整備組合(一般会計)</t>
    <rPh sb="0" eb="2">
      <t>アイヅ</t>
    </rPh>
    <rPh sb="2" eb="4">
      <t>ワカマツ</t>
    </rPh>
    <rPh sb="4" eb="6">
      <t>チホウ</t>
    </rPh>
    <rPh sb="6" eb="8">
      <t>コウイキ</t>
    </rPh>
    <rPh sb="8" eb="11">
      <t>シチョウソン</t>
    </rPh>
    <rPh sb="11" eb="12">
      <t>ケン</t>
    </rPh>
    <rPh sb="12" eb="14">
      <t>セイビ</t>
    </rPh>
    <rPh sb="14" eb="16">
      <t>クミアイ</t>
    </rPh>
    <rPh sb="17" eb="19">
      <t>イッパン</t>
    </rPh>
    <rPh sb="19" eb="21">
      <t>カイケイ</t>
    </rPh>
    <phoneticPr fontId="2"/>
  </si>
  <si>
    <t xml:space="preserve">         〃        (水道用水供給事業会計)</t>
    <rPh sb="19" eb="21">
      <t>スイドウ</t>
    </rPh>
    <rPh sb="21" eb="23">
      <t>ヨウスイ</t>
    </rPh>
    <rPh sb="23" eb="25">
      <t>キョウキュウ</t>
    </rPh>
    <rPh sb="25" eb="27">
      <t>ジギョウ</t>
    </rPh>
    <rPh sb="27" eb="29">
      <t>カイケイ</t>
    </rPh>
    <phoneticPr fontId="2"/>
  </si>
  <si>
    <t>福島県市町村総合事務組合(一般会計)</t>
    <rPh sb="0" eb="3">
      <t>フクシマケン</t>
    </rPh>
    <rPh sb="3" eb="6">
      <t>シチョウソン</t>
    </rPh>
    <rPh sb="6" eb="8">
      <t>ソウゴウ</t>
    </rPh>
    <rPh sb="8" eb="12">
      <t>ジムクミアイ</t>
    </rPh>
    <rPh sb="13" eb="15">
      <t>イッパン</t>
    </rPh>
    <rPh sb="15" eb="17">
      <t>カイケイ</t>
    </rPh>
    <phoneticPr fontId="2"/>
  </si>
  <si>
    <t xml:space="preserve">        〃　　　　 (消防補償等特別会計)</t>
    <rPh sb="15" eb="17">
      <t>ショウボウ</t>
    </rPh>
    <rPh sb="17" eb="19">
      <t>ホショウ</t>
    </rPh>
    <rPh sb="19" eb="20">
      <t>ナド</t>
    </rPh>
    <rPh sb="20" eb="22">
      <t>トクベツ</t>
    </rPh>
    <rPh sb="22" eb="24">
      <t>カイケイ</t>
    </rPh>
    <phoneticPr fontId="2"/>
  </si>
  <si>
    <t xml:space="preserve">        〃　　　　 (消防賞じゅつ金特別会計)</t>
    <rPh sb="15" eb="17">
      <t>ショウボウ</t>
    </rPh>
    <rPh sb="17" eb="18">
      <t>ショウ</t>
    </rPh>
    <rPh sb="21" eb="22">
      <t>キン</t>
    </rPh>
    <rPh sb="22" eb="24">
      <t>トクベツ</t>
    </rPh>
    <rPh sb="24" eb="26">
      <t>カイケイ</t>
    </rPh>
    <phoneticPr fontId="2"/>
  </si>
  <si>
    <t>　  　〃　  　　(非常勤職員公務災害補償特別会計)</t>
    <rPh sb="11" eb="14">
      <t>ヒジョウキン</t>
    </rPh>
    <rPh sb="14" eb="16">
      <t>ショクイン</t>
    </rPh>
    <rPh sb="16" eb="18">
      <t>コウム</t>
    </rPh>
    <rPh sb="18" eb="22">
      <t>サイガイホショウ</t>
    </rPh>
    <rPh sb="22" eb="24">
      <t>トクベツ</t>
    </rPh>
    <rPh sb="24" eb="26">
      <t>カイケイ</t>
    </rPh>
    <phoneticPr fontId="2"/>
  </si>
  <si>
    <t>　　  〃　　　  (自治会館管理特別会計)</t>
    <rPh sb="11" eb="14">
      <t>ジチカイ</t>
    </rPh>
    <rPh sb="14" eb="15">
      <t>カン</t>
    </rPh>
    <rPh sb="15" eb="17">
      <t>カンリ</t>
    </rPh>
    <rPh sb="17" eb="19">
      <t>トクベツ</t>
    </rPh>
    <rPh sb="19" eb="21">
      <t>カイケイ</t>
    </rPh>
    <phoneticPr fontId="2"/>
  </si>
  <si>
    <t xml:space="preserve"> 福島県後期高齢者医療広域連合(一般会計)</t>
    <rPh sb="1" eb="4">
      <t>フクシマケン</t>
    </rPh>
    <rPh sb="4" eb="6">
      <t>コウキ</t>
    </rPh>
    <rPh sb="6" eb="8">
      <t>コウレイ</t>
    </rPh>
    <rPh sb="8" eb="9">
      <t>シャ</t>
    </rPh>
    <rPh sb="9" eb="11">
      <t>イリョウ</t>
    </rPh>
    <rPh sb="11" eb="13">
      <t>コウイキ</t>
    </rPh>
    <rPh sb="13" eb="15">
      <t>レンゴウ</t>
    </rPh>
    <rPh sb="16" eb="20">
      <t>イッパンカイケイ</t>
    </rPh>
    <phoneticPr fontId="2"/>
  </si>
  <si>
    <t>　　 　〃　　 　（後期高齢者医療特別会計)</t>
    <rPh sb="10" eb="15">
      <t>コウキコウレイシャ</t>
    </rPh>
    <rPh sb="15" eb="17">
      <t>イリョウ</t>
    </rPh>
    <rPh sb="17" eb="19">
      <t>トクベツ</t>
    </rPh>
    <rPh sb="19" eb="21">
      <t>カイケイ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</si>
</sst>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8" fillId="0" borderId="31" xfId="8" applyFont="1" applyBorder="1">
      <alignment vertical="center"/>
    </xf>
    <xf numFmtId="0" fontId="28" fillId="0" borderId="42" xfId="8" applyFont="1" applyBorder="1">
      <alignmen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70" xfId="8" applyFont="1" applyBorder="1" applyAlignment="1">
      <alignment horizontal="center"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24"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81" fontId="21" fillId="0" borderId="37"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0" borderId="11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264232</c:v>
                </c:pt>
                <c:pt idx="1">
                  <c:v>263613</c:v>
                </c:pt>
                <c:pt idx="2">
                  <c:v>362690</c:v>
                </c:pt>
                <c:pt idx="3">
                  <c:v>296093</c:v>
                </c:pt>
                <c:pt idx="4">
                  <c:v>308655</c:v>
                </c:pt>
              </c:numCache>
            </c:numRef>
          </c:val>
          <c:smooth val="0"/>
          <c:extLst>
            <c:ext xmlns:c16="http://schemas.microsoft.com/office/drawing/2014/chart" uri="{C3380CC4-5D6E-409C-BE32-E72D297353CC}">
              <c16:uniqueId val="{00000000-26B9-4425-8A4C-F24F65B8F4E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599213</c:v>
                </c:pt>
                <c:pt idx="1">
                  <c:v>470789</c:v>
                </c:pt>
                <c:pt idx="2">
                  <c:v>279824</c:v>
                </c:pt>
                <c:pt idx="3">
                  <c:v>335817</c:v>
                </c:pt>
                <c:pt idx="4">
                  <c:v>562307</c:v>
                </c:pt>
              </c:numCache>
            </c:numRef>
          </c:val>
          <c:smooth val="0"/>
          <c:extLst>
            <c:ext xmlns:c16="http://schemas.microsoft.com/office/drawing/2014/chart" uri="{C3380CC4-5D6E-409C-BE32-E72D297353CC}">
              <c16:uniqueId val="{00000001-26B9-4425-8A4C-F24F65B8F4E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15.21</c:v>
                </c:pt>
                <c:pt idx="1">
                  <c:v>13.15</c:v>
                </c:pt>
                <c:pt idx="2">
                  <c:v>10.99</c:v>
                </c:pt>
                <c:pt idx="3">
                  <c:v>7.04</c:v>
                </c:pt>
                <c:pt idx="4">
                  <c:v>7.35</c:v>
                </c:pt>
              </c:numCache>
            </c:numRef>
          </c:val>
          <c:extLst>
            <c:ext xmlns:c16="http://schemas.microsoft.com/office/drawing/2014/chart" uri="{C3380CC4-5D6E-409C-BE32-E72D297353CC}">
              <c16:uniqueId val="{00000000-6046-45FB-9187-3682B6573A9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62.09</c:v>
                </c:pt>
                <c:pt idx="1">
                  <c:v>54.87</c:v>
                </c:pt>
                <c:pt idx="2">
                  <c:v>55.37</c:v>
                </c:pt>
                <c:pt idx="3">
                  <c:v>55.03</c:v>
                </c:pt>
                <c:pt idx="4">
                  <c:v>38.619999999999997</c:v>
                </c:pt>
              </c:numCache>
            </c:numRef>
          </c:val>
          <c:extLst>
            <c:ext xmlns:c16="http://schemas.microsoft.com/office/drawing/2014/chart" uri="{C3380CC4-5D6E-409C-BE32-E72D297353CC}">
              <c16:uniqueId val="{00000001-6046-45FB-9187-3682B6573A9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-9.6999999999999993</c:v>
                </c:pt>
                <c:pt idx="1">
                  <c:v>-5.44</c:v>
                </c:pt>
                <c:pt idx="2">
                  <c:v>5.05</c:v>
                </c:pt>
                <c:pt idx="3">
                  <c:v>-3.89</c:v>
                </c:pt>
                <c:pt idx="4">
                  <c:v>-16.02</c:v>
                </c:pt>
              </c:numCache>
            </c:numRef>
          </c:val>
          <c:smooth val="0"/>
          <c:extLst>
            <c:ext xmlns:c16="http://schemas.microsoft.com/office/drawing/2014/chart" uri="{C3380CC4-5D6E-409C-BE32-E72D297353CC}">
              <c16:uniqueId val="{00000002-6046-45FB-9187-3682B6573A9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AE2-469C-86F5-DE66BE1E4FA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AE2-469C-86F5-DE66BE1E4FA0}"/>
            </c:ext>
          </c:extLst>
        </c:ser>
        <c:ser>
          <c:idx val="2"/>
          <c:order val="2"/>
          <c:tx>
            <c:strRef>
              <c:f>データシート!$A$29</c:f>
              <c:strCache>
                <c:ptCount val="1"/>
                <c:pt idx="0">
                  <c:v>三島町後期高齢者医療特別会計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0.06</c:v>
                </c:pt>
                <c:pt idx="2">
                  <c:v>#N/A</c:v>
                </c:pt>
                <c:pt idx="3">
                  <c:v>0.02</c:v>
                </c:pt>
                <c:pt idx="4">
                  <c:v>#N/A</c:v>
                </c:pt>
                <c:pt idx="5">
                  <c:v>0.01</c:v>
                </c:pt>
                <c:pt idx="6">
                  <c:v>#N/A</c:v>
                </c:pt>
                <c:pt idx="7">
                  <c:v>0.04</c:v>
                </c:pt>
                <c:pt idx="8">
                  <c:v>#N/A</c:v>
                </c:pt>
                <c:pt idx="9">
                  <c:v>0.04</c:v>
                </c:pt>
              </c:numCache>
            </c:numRef>
          </c:val>
          <c:extLst>
            <c:ext xmlns:c16="http://schemas.microsoft.com/office/drawing/2014/chart" uri="{C3380CC4-5D6E-409C-BE32-E72D297353CC}">
              <c16:uniqueId val="{00000002-CAE2-469C-86F5-DE66BE1E4FA0}"/>
            </c:ext>
          </c:extLst>
        </c:ser>
        <c:ser>
          <c:idx val="3"/>
          <c:order val="3"/>
          <c:tx>
            <c:strRef>
              <c:f>データシート!$A$30</c:f>
              <c:strCache>
                <c:ptCount val="1"/>
                <c:pt idx="0">
                  <c:v>三島町路線バス事業特別会計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0.21</c:v>
                </c:pt>
                <c:pt idx="2">
                  <c:v>#N/A</c:v>
                </c:pt>
                <c:pt idx="3">
                  <c:v>0.11</c:v>
                </c:pt>
                <c:pt idx="4">
                  <c:v>#N/A</c:v>
                </c:pt>
                <c:pt idx="5">
                  <c:v>0.28999999999999998</c:v>
                </c:pt>
                <c:pt idx="6">
                  <c:v>#N/A</c:v>
                </c:pt>
                <c:pt idx="7">
                  <c:v>0.13</c:v>
                </c:pt>
                <c:pt idx="8">
                  <c:v>#N/A</c:v>
                </c:pt>
                <c:pt idx="9">
                  <c:v>0.12</c:v>
                </c:pt>
              </c:numCache>
            </c:numRef>
          </c:val>
          <c:extLst>
            <c:ext xmlns:c16="http://schemas.microsoft.com/office/drawing/2014/chart" uri="{C3380CC4-5D6E-409C-BE32-E72D297353CC}">
              <c16:uniqueId val="{00000003-CAE2-469C-86F5-DE66BE1E4FA0}"/>
            </c:ext>
          </c:extLst>
        </c:ser>
        <c:ser>
          <c:idx val="4"/>
          <c:order val="4"/>
          <c:tx>
            <c:strRef>
              <c:f>データシート!$A$31</c:f>
              <c:strCache>
                <c:ptCount val="1"/>
                <c:pt idx="0">
                  <c:v>三島町国民健康保険特別会計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0.82</c:v>
                </c:pt>
                <c:pt idx="2">
                  <c:v>#N/A</c:v>
                </c:pt>
                <c:pt idx="3">
                  <c:v>0.42</c:v>
                </c:pt>
                <c:pt idx="4">
                  <c:v>#N/A</c:v>
                </c:pt>
                <c:pt idx="5">
                  <c:v>0.44</c:v>
                </c:pt>
                <c:pt idx="6">
                  <c:v>#N/A</c:v>
                </c:pt>
                <c:pt idx="7">
                  <c:v>0.51</c:v>
                </c:pt>
                <c:pt idx="8">
                  <c:v>#N/A</c:v>
                </c:pt>
                <c:pt idx="9">
                  <c:v>0.2</c:v>
                </c:pt>
              </c:numCache>
            </c:numRef>
          </c:val>
          <c:extLst>
            <c:ext xmlns:c16="http://schemas.microsoft.com/office/drawing/2014/chart" uri="{C3380CC4-5D6E-409C-BE32-E72D297353CC}">
              <c16:uniqueId val="{00000004-CAE2-469C-86F5-DE66BE1E4FA0}"/>
            </c:ext>
          </c:extLst>
        </c:ser>
        <c:ser>
          <c:idx val="5"/>
          <c:order val="5"/>
          <c:tx>
            <c:strRef>
              <c:f>データシート!$A$32</c:f>
              <c:strCache>
                <c:ptCount val="1"/>
                <c:pt idx="0">
                  <c:v>三島町農業集落排水事業特別会計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0.11</c:v>
                </c:pt>
                <c:pt idx="2">
                  <c:v>#N/A</c:v>
                </c:pt>
                <c:pt idx="3">
                  <c:v>0.14000000000000001</c:v>
                </c:pt>
                <c:pt idx="4">
                  <c:v>#N/A</c:v>
                </c:pt>
                <c:pt idx="5">
                  <c:v>0.04</c:v>
                </c:pt>
                <c:pt idx="6">
                  <c:v>#N/A</c:v>
                </c:pt>
                <c:pt idx="7">
                  <c:v>0.16</c:v>
                </c:pt>
                <c:pt idx="8">
                  <c:v>#N/A</c:v>
                </c:pt>
                <c:pt idx="9">
                  <c:v>0.61</c:v>
                </c:pt>
              </c:numCache>
            </c:numRef>
          </c:val>
          <c:extLst>
            <c:ext xmlns:c16="http://schemas.microsoft.com/office/drawing/2014/chart" uri="{C3380CC4-5D6E-409C-BE32-E72D297353CC}">
              <c16:uniqueId val="{00000005-CAE2-469C-86F5-DE66BE1E4FA0}"/>
            </c:ext>
          </c:extLst>
        </c:ser>
        <c:ser>
          <c:idx val="6"/>
          <c:order val="6"/>
          <c:tx>
            <c:strRef>
              <c:f>データシート!$A$33</c:f>
              <c:strCache>
                <c:ptCount val="1"/>
                <c:pt idx="0">
                  <c:v>三島町戸別合併処理浄化槽事業特別会計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0.1</c:v>
                </c:pt>
                <c:pt idx="2">
                  <c:v>#N/A</c:v>
                </c:pt>
                <c:pt idx="3">
                  <c:v>0.09</c:v>
                </c:pt>
                <c:pt idx="4">
                  <c:v>#N/A</c:v>
                </c:pt>
                <c:pt idx="5">
                  <c:v>0.03</c:v>
                </c:pt>
                <c:pt idx="6">
                  <c:v>#N/A</c:v>
                </c:pt>
                <c:pt idx="7">
                  <c:v>0.06</c:v>
                </c:pt>
                <c:pt idx="8">
                  <c:v>#N/A</c:v>
                </c:pt>
                <c:pt idx="9">
                  <c:v>1.43</c:v>
                </c:pt>
              </c:numCache>
            </c:numRef>
          </c:val>
          <c:extLst>
            <c:ext xmlns:c16="http://schemas.microsoft.com/office/drawing/2014/chart" uri="{C3380CC4-5D6E-409C-BE32-E72D297353CC}">
              <c16:uniqueId val="{00000006-CAE2-469C-86F5-DE66BE1E4FA0}"/>
            </c:ext>
          </c:extLst>
        </c:ser>
        <c:ser>
          <c:idx val="7"/>
          <c:order val="7"/>
          <c:tx>
            <c:strRef>
              <c:f>データシート!$A$34</c:f>
              <c:strCache>
                <c:ptCount val="1"/>
                <c:pt idx="0">
                  <c:v>三島町介護保険特別会計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2.2200000000000002</c:v>
                </c:pt>
                <c:pt idx="2">
                  <c:v>#N/A</c:v>
                </c:pt>
                <c:pt idx="3">
                  <c:v>2</c:v>
                </c:pt>
                <c:pt idx="4">
                  <c:v>#N/A</c:v>
                </c:pt>
                <c:pt idx="5">
                  <c:v>2.1800000000000002</c:v>
                </c:pt>
                <c:pt idx="6">
                  <c:v>#N/A</c:v>
                </c:pt>
                <c:pt idx="7">
                  <c:v>2.41</c:v>
                </c:pt>
                <c:pt idx="8">
                  <c:v>#N/A</c:v>
                </c:pt>
                <c:pt idx="9">
                  <c:v>3</c:v>
                </c:pt>
              </c:numCache>
            </c:numRef>
          </c:val>
          <c:extLst>
            <c:ext xmlns:c16="http://schemas.microsoft.com/office/drawing/2014/chart" uri="{C3380CC4-5D6E-409C-BE32-E72D297353CC}">
              <c16:uniqueId val="{00000007-CAE2-469C-86F5-DE66BE1E4FA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15.2</c:v>
                </c:pt>
                <c:pt idx="2">
                  <c:v>#N/A</c:v>
                </c:pt>
                <c:pt idx="3">
                  <c:v>13.14</c:v>
                </c:pt>
                <c:pt idx="4">
                  <c:v>#N/A</c:v>
                </c:pt>
                <c:pt idx="5">
                  <c:v>10.99</c:v>
                </c:pt>
                <c:pt idx="6">
                  <c:v>#N/A</c:v>
                </c:pt>
                <c:pt idx="7">
                  <c:v>7.03</c:v>
                </c:pt>
                <c:pt idx="8">
                  <c:v>#N/A</c:v>
                </c:pt>
                <c:pt idx="9">
                  <c:v>7.23</c:v>
                </c:pt>
              </c:numCache>
            </c:numRef>
          </c:val>
          <c:extLst>
            <c:ext xmlns:c16="http://schemas.microsoft.com/office/drawing/2014/chart" uri="{C3380CC4-5D6E-409C-BE32-E72D297353CC}">
              <c16:uniqueId val="{00000008-CAE2-469C-86F5-DE66BE1E4FA0}"/>
            </c:ext>
          </c:extLst>
        </c:ser>
        <c:ser>
          <c:idx val="9"/>
          <c:order val="9"/>
          <c:tx>
            <c:strRef>
              <c:f>データシート!$A$36</c:f>
              <c:strCache>
                <c:ptCount val="1"/>
                <c:pt idx="0">
                  <c:v>三島町簡易水道事業特別会計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0.42</c:v>
                </c:pt>
                <c:pt idx="2">
                  <c:v>#N/A</c:v>
                </c:pt>
                <c:pt idx="3">
                  <c:v>0.56000000000000005</c:v>
                </c:pt>
                <c:pt idx="4">
                  <c:v>#N/A</c:v>
                </c:pt>
                <c:pt idx="5">
                  <c:v>7.0000000000000007E-2</c:v>
                </c:pt>
                <c:pt idx="6">
                  <c:v>#N/A</c:v>
                </c:pt>
                <c:pt idx="7">
                  <c:v>0.04</c:v>
                </c:pt>
                <c:pt idx="8">
                  <c:v>2.21</c:v>
                </c:pt>
                <c:pt idx="9">
                  <c:v>#N/A</c:v>
                </c:pt>
              </c:numCache>
            </c:numRef>
          </c:val>
          <c:extLst>
            <c:ext xmlns:c16="http://schemas.microsoft.com/office/drawing/2014/chart" uri="{C3380CC4-5D6E-409C-BE32-E72D297353CC}">
              <c16:uniqueId val="{00000009-CAE2-469C-86F5-DE66BE1E4FA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227</c:v>
                </c:pt>
                <c:pt idx="5">
                  <c:v>219</c:v>
                </c:pt>
                <c:pt idx="8">
                  <c:v>249</c:v>
                </c:pt>
                <c:pt idx="11">
                  <c:v>294</c:v>
                </c:pt>
                <c:pt idx="14">
                  <c:v>307</c:v>
                </c:pt>
              </c:numCache>
            </c:numRef>
          </c:val>
          <c:extLst>
            <c:ext xmlns:c16="http://schemas.microsoft.com/office/drawing/2014/chart" uri="{C3380CC4-5D6E-409C-BE32-E72D297353CC}">
              <c16:uniqueId val="{00000000-D165-4278-9E99-86B3BE06C79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165-4278-9E99-86B3BE06C79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165-4278-9E99-86B3BE06C79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4</c:v>
                </c:pt>
                <c:pt idx="3">
                  <c:v>4</c:v>
                </c:pt>
                <c:pt idx="6">
                  <c:v>6</c:v>
                </c:pt>
                <c:pt idx="9">
                  <c:v>5</c:v>
                </c:pt>
                <c:pt idx="12">
                  <c:v>9</c:v>
                </c:pt>
              </c:numCache>
            </c:numRef>
          </c:val>
          <c:extLst>
            <c:ext xmlns:c16="http://schemas.microsoft.com/office/drawing/2014/chart" uri="{C3380CC4-5D6E-409C-BE32-E72D297353CC}">
              <c16:uniqueId val="{00000003-D165-4278-9E99-86B3BE06C79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44</c:v>
                </c:pt>
                <c:pt idx="3">
                  <c:v>49</c:v>
                </c:pt>
                <c:pt idx="6">
                  <c:v>62</c:v>
                </c:pt>
                <c:pt idx="9">
                  <c:v>73</c:v>
                </c:pt>
                <c:pt idx="12">
                  <c:v>87</c:v>
                </c:pt>
              </c:numCache>
            </c:numRef>
          </c:val>
          <c:extLst>
            <c:ext xmlns:c16="http://schemas.microsoft.com/office/drawing/2014/chart" uri="{C3380CC4-5D6E-409C-BE32-E72D297353CC}">
              <c16:uniqueId val="{00000004-D165-4278-9E99-86B3BE06C79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165-4278-9E99-86B3BE06C79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165-4278-9E99-86B3BE06C79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228</c:v>
                </c:pt>
                <c:pt idx="3">
                  <c:v>233</c:v>
                </c:pt>
                <c:pt idx="6">
                  <c:v>280</c:v>
                </c:pt>
                <c:pt idx="9">
                  <c:v>367</c:v>
                </c:pt>
                <c:pt idx="12">
                  <c:v>420</c:v>
                </c:pt>
              </c:numCache>
            </c:numRef>
          </c:val>
          <c:extLst>
            <c:ext xmlns:c16="http://schemas.microsoft.com/office/drawing/2014/chart" uri="{C3380CC4-5D6E-409C-BE32-E72D297353CC}">
              <c16:uniqueId val="{00000007-D165-4278-9E99-86B3BE06C79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49</c:v>
                </c:pt>
                <c:pt idx="2">
                  <c:v>#N/A</c:v>
                </c:pt>
                <c:pt idx="3">
                  <c:v>#N/A</c:v>
                </c:pt>
                <c:pt idx="4">
                  <c:v>67</c:v>
                </c:pt>
                <c:pt idx="5">
                  <c:v>#N/A</c:v>
                </c:pt>
                <c:pt idx="6">
                  <c:v>#N/A</c:v>
                </c:pt>
                <c:pt idx="7">
                  <c:v>99</c:v>
                </c:pt>
                <c:pt idx="8">
                  <c:v>#N/A</c:v>
                </c:pt>
                <c:pt idx="9">
                  <c:v>#N/A</c:v>
                </c:pt>
                <c:pt idx="10">
                  <c:v>151</c:v>
                </c:pt>
                <c:pt idx="11">
                  <c:v>#N/A</c:v>
                </c:pt>
                <c:pt idx="12">
                  <c:v>#N/A</c:v>
                </c:pt>
                <c:pt idx="13">
                  <c:v>209</c:v>
                </c:pt>
                <c:pt idx="14">
                  <c:v>#N/A</c:v>
                </c:pt>
              </c:numCache>
            </c:numRef>
          </c:val>
          <c:smooth val="0"/>
          <c:extLst>
            <c:ext xmlns:c16="http://schemas.microsoft.com/office/drawing/2014/chart" uri="{C3380CC4-5D6E-409C-BE32-E72D297353CC}">
              <c16:uniqueId val="{00000008-D165-4278-9E99-86B3BE06C79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3116</c:v>
                </c:pt>
                <c:pt idx="5">
                  <c:v>3237</c:v>
                </c:pt>
                <c:pt idx="8">
                  <c:v>3151</c:v>
                </c:pt>
                <c:pt idx="11">
                  <c:v>3035</c:v>
                </c:pt>
                <c:pt idx="14">
                  <c:v>3038</c:v>
                </c:pt>
              </c:numCache>
            </c:numRef>
          </c:val>
          <c:extLst>
            <c:ext xmlns:c16="http://schemas.microsoft.com/office/drawing/2014/chart" uri="{C3380CC4-5D6E-409C-BE32-E72D297353CC}">
              <c16:uniqueId val="{00000000-D122-4364-98D9-8BA7357DF25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7</c:v>
                </c:pt>
                <c:pt idx="5">
                  <c:v>5</c:v>
                </c:pt>
                <c:pt idx="8">
                  <c:v>3</c:v>
                </c:pt>
                <c:pt idx="11">
                  <c:v>1</c:v>
                </c:pt>
                <c:pt idx="14">
                  <c:v>0</c:v>
                </c:pt>
              </c:numCache>
            </c:numRef>
          </c:val>
          <c:extLst>
            <c:ext xmlns:c16="http://schemas.microsoft.com/office/drawing/2014/chart" uri="{C3380CC4-5D6E-409C-BE32-E72D297353CC}">
              <c16:uniqueId val="{00000001-D122-4364-98D9-8BA7357DF25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1757</c:v>
                </c:pt>
                <c:pt idx="5">
                  <c:v>1681</c:v>
                </c:pt>
                <c:pt idx="8">
                  <c:v>1722</c:v>
                </c:pt>
                <c:pt idx="11">
                  <c:v>1749</c:v>
                </c:pt>
                <c:pt idx="14">
                  <c:v>1512</c:v>
                </c:pt>
              </c:numCache>
            </c:numRef>
          </c:val>
          <c:extLst>
            <c:ext xmlns:c16="http://schemas.microsoft.com/office/drawing/2014/chart" uri="{C3380CC4-5D6E-409C-BE32-E72D297353CC}">
              <c16:uniqueId val="{00000002-D122-4364-98D9-8BA7357DF25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122-4364-98D9-8BA7357DF25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122-4364-98D9-8BA7357DF25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122-4364-98D9-8BA7357DF25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207</c:v>
                </c:pt>
                <c:pt idx="3">
                  <c:v>173</c:v>
                </c:pt>
                <c:pt idx="6">
                  <c:v>184</c:v>
                </c:pt>
                <c:pt idx="9">
                  <c:v>168</c:v>
                </c:pt>
                <c:pt idx="12">
                  <c:v>190</c:v>
                </c:pt>
              </c:numCache>
            </c:numRef>
          </c:val>
          <c:extLst>
            <c:ext xmlns:c16="http://schemas.microsoft.com/office/drawing/2014/chart" uri="{C3380CC4-5D6E-409C-BE32-E72D297353CC}">
              <c16:uniqueId val="{00000006-D122-4364-98D9-8BA7357DF25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4</c:v>
                </c:pt>
                <c:pt idx="3">
                  <c:v>4</c:v>
                </c:pt>
                <c:pt idx="6">
                  <c:v>6</c:v>
                </c:pt>
                <c:pt idx="9">
                  <c:v>5</c:v>
                </c:pt>
                <c:pt idx="12">
                  <c:v>9</c:v>
                </c:pt>
              </c:numCache>
            </c:numRef>
          </c:val>
          <c:extLst>
            <c:ext xmlns:c16="http://schemas.microsoft.com/office/drawing/2014/chart" uri="{C3380CC4-5D6E-409C-BE32-E72D297353CC}">
              <c16:uniqueId val="{00000007-D122-4364-98D9-8BA7357DF25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649</c:v>
                </c:pt>
                <c:pt idx="3">
                  <c:v>644</c:v>
                </c:pt>
                <c:pt idx="6">
                  <c:v>589</c:v>
                </c:pt>
                <c:pt idx="9">
                  <c:v>562</c:v>
                </c:pt>
                <c:pt idx="12">
                  <c:v>664</c:v>
                </c:pt>
              </c:numCache>
            </c:numRef>
          </c:val>
          <c:extLst>
            <c:ext xmlns:c16="http://schemas.microsoft.com/office/drawing/2014/chart" uri="{C3380CC4-5D6E-409C-BE32-E72D297353CC}">
              <c16:uniqueId val="{00000008-D122-4364-98D9-8BA7357DF25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122-4364-98D9-8BA7357DF25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3544</c:v>
                </c:pt>
                <c:pt idx="3">
                  <c:v>3779</c:v>
                </c:pt>
                <c:pt idx="6">
                  <c:v>3778</c:v>
                </c:pt>
                <c:pt idx="9">
                  <c:v>3614</c:v>
                </c:pt>
                <c:pt idx="12">
                  <c:v>3586</c:v>
                </c:pt>
              </c:numCache>
            </c:numRef>
          </c:val>
          <c:extLst>
            <c:ext xmlns:c16="http://schemas.microsoft.com/office/drawing/2014/chart" uri="{C3380CC4-5D6E-409C-BE32-E72D297353CC}">
              <c16:uniqueId val="{0000000A-D122-4364-98D9-8BA7357DF25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122-4364-98D9-8BA7357DF25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816</c:v>
                </c:pt>
                <c:pt idx="1">
                  <c:v>816</c:v>
                </c:pt>
                <c:pt idx="2">
                  <c:v>573</c:v>
                </c:pt>
              </c:numCache>
            </c:numRef>
          </c:val>
          <c:extLst>
            <c:ext xmlns:c16="http://schemas.microsoft.com/office/drawing/2014/chart" uri="{C3380CC4-5D6E-409C-BE32-E72D297353CC}">
              <c16:uniqueId val="{00000000-F0AF-42F6-872B-98D595BA237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445</c:v>
                </c:pt>
                <c:pt idx="1">
                  <c:v>465</c:v>
                </c:pt>
                <c:pt idx="2">
                  <c:v>503</c:v>
                </c:pt>
              </c:numCache>
            </c:numRef>
          </c:val>
          <c:extLst>
            <c:ext xmlns:c16="http://schemas.microsoft.com/office/drawing/2014/chart" uri="{C3380CC4-5D6E-409C-BE32-E72D297353CC}">
              <c16:uniqueId val="{00000001-F0AF-42F6-872B-98D595BA237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564</c:v>
                </c:pt>
                <c:pt idx="1">
                  <c:v>574</c:v>
                </c:pt>
                <c:pt idx="2">
                  <c:v>546</c:v>
                </c:pt>
              </c:numCache>
            </c:numRef>
          </c:val>
          <c:extLst>
            <c:ext xmlns:c16="http://schemas.microsoft.com/office/drawing/2014/chart" uri="{C3380CC4-5D6E-409C-BE32-E72D297353CC}">
              <c16:uniqueId val="{00000002-F0AF-42F6-872B-98D595BA237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福島県三島町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近年の多額の起債により元利償還金が増加しており、令和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年度は</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億円を超えた。今後も</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億円を超えて推移するため、実質公債費比率の上昇が見込まれる。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福島県三島町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はマイナスであるものの、地方債現在高は今後も高い水準で推移すると想定されており、今後の財政負担が増加すること見込まれるため、財政負担の軽減に主眼をおいた健全な財政運営と計画的な事業着手が課題となってく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福島県三島町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財源不足を補てんするため、財政調整基金で大きな取り崩しを行ったことにより、全体の基金残高は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財政調整基金のほか、各目的金の残高を考慮しながら財政調整を図っていく。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公共施設整備基金：公共施設の建設・維持修繕</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まちづくり基金（過疎債ソフト事業分の積立基金）：産業振興・住宅環境整備・教育振興・地域活性化等を目的としたソフト事業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福祉基金：高齢者等の保健福祉の増進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生活工芸運動振興基金：生活工芸運動の健全な発展を図る事業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公共施設整備基金は、サービスステーション整備等の財源として、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まちづくり基金は、過疎対策に係る各種ソフト事業の財源として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百万円を取り崩し、過疎債ソフト事業分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福祉基金は、高齢者生活福祉センター管理や高齢者自立支援住宅運営等の財源として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公共施設整備基金は、公共施設の維持補修等の財源としていく。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まちづくり基金は、過疎対策に係るソフト事業の財源としていく。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投資的事業の増加により、財源不足を補てんするため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億円の取り崩しを行った。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今後も取り崩しによる財政運営が想定される。財政規模に応じた適正な財調額も考慮しながら、財政基盤の維持を図る。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今後の公債費の増加を見越して、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億円の積み立てを行った。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今後も公債費の増加が見込まれるため、減債基金の取り崩しが必要となってくる。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福島県三島町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1,380
1,371
90.81
3,015,215
2,904,458
109,158
1,484,167
3,585,519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極度の人口減少及び少子高齢化の影響が大きく、生産年齢人口の減少が進んでいる。今後も税収の増加は見込まれないため、財政力指数は低い水準で推移すると見込まれる。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168426</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69176"/>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83353</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12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168426</xdr:rowOff>
    </xdr:from>
    <xdr:to>
      <xdr:col>24</xdr:col>
      <xdr:colOff>12700</xdr:colOff>
      <xdr:row>35</xdr:row>
      <xdr:rowOff>168426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6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142119</xdr:rowOff>
    </xdr:from>
    <xdr:to>
      <xdr:col>23</xdr:col>
      <xdr:colOff>133350</xdr:colOff>
      <xdr:row>44</xdr:row>
      <xdr:rowOff>153609</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685919"/>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50394</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4227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142119</xdr:rowOff>
    </xdr:from>
    <xdr:to>
      <xdr:col>19</xdr:col>
      <xdr:colOff>133350</xdr:colOff>
      <xdr:row>44</xdr:row>
      <xdr:rowOff>142119</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68591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170845</xdr:rowOff>
    </xdr:from>
    <xdr:to>
      <xdr:col>19</xdr:col>
      <xdr:colOff>184150</xdr:colOff>
      <xdr:row>44</xdr:row>
      <xdr:rowOff>100995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4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111172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312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130628</xdr:rowOff>
    </xdr:from>
    <xdr:to>
      <xdr:col>15</xdr:col>
      <xdr:colOff>82550</xdr:colOff>
      <xdr:row>44</xdr:row>
      <xdr:rowOff>142119</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674428"/>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159355</xdr:rowOff>
    </xdr:from>
    <xdr:to>
      <xdr:col>15</xdr:col>
      <xdr:colOff>133350</xdr:colOff>
      <xdr:row>44</xdr:row>
      <xdr:rowOff>89505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99682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300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130628</xdr:rowOff>
    </xdr:from>
    <xdr:to>
      <xdr:col>11</xdr:col>
      <xdr:colOff>31750</xdr:colOff>
      <xdr:row>44</xdr:row>
      <xdr:rowOff>130628</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67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90412</xdr:rowOff>
    </xdr:from>
    <xdr:to>
      <xdr:col>11</xdr:col>
      <xdr:colOff>82550</xdr:colOff>
      <xdr:row>44</xdr:row>
      <xdr:rowOff>20562</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46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30739</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31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101902</xdr:rowOff>
    </xdr:from>
    <xdr:to>
      <xdr:col>7</xdr:col>
      <xdr:colOff>31750</xdr:colOff>
      <xdr:row>44</xdr:row>
      <xdr:rowOff>32052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47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42229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24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102809</xdr:rowOff>
    </xdr:from>
    <xdr:to>
      <xdr:col>23</xdr:col>
      <xdr:colOff>184150</xdr:colOff>
      <xdr:row>45</xdr:row>
      <xdr:rowOff>32959</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64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170136</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542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91319</xdr:rowOff>
    </xdr:from>
    <xdr:to>
      <xdr:col>19</xdr:col>
      <xdr:colOff>184150</xdr:colOff>
      <xdr:row>45</xdr:row>
      <xdr:rowOff>21469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63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6246</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7214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91319</xdr:rowOff>
    </xdr:from>
    <xdr:to>
      <xdr:col>15</xdr:col>
      <xdr:colOff>133350</xdr:colOff>
      <xdr:row>45</xdr:row>
      <xdr:rowOff>21469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63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6246</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721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79828</xdr:rowOff>
    </xdr:from>
    <xdr:to>
      <xdr:col>11</xdr:col>
      <xdr:colOff>82550</xdr:colOff>
      <xdr:row>45</xdr:row>
      <xdr:rowOff>9978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166205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710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79828</xdr:rowOff>
    </xdr:from>
    <xdr:to>
      <xdr:col>7</xdr:col>
      <xdr:colOff>31750</xdr:colOff>
      <xdr:row>45</xdr:row>
      <xdr:rowOff>9978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166205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710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99.3</a:t>
          </a:r>
          <a:r>
            <a:rPr kumimoji="1" lang="ja-JP" altLang="en-US" sz="1300">
              <a:latin typeface="ＭＳ Ｐゴシック" panose="020B0600070205080204" pitchFamily="50" charset="-128"/>
              <a:ea typeface="ＭＳ Ｐゴシック" panose="020B0600070205080204" pitchFamily="50" charset="-128"/>
            </a:rPr>
            <a:t>％と上昇した。財政調整基金</a:t>
          </a:r>
          <a:r>
            <a:rPr kumimoji="1" lang="en-US" altLang="ja-JP" sz="1300">
              <a:latin typeface="ＭＳ Ｐゴシック" panose="020B0600070205080204" pitchFamily="50" charset="-128"/>
              <a:ea typeface="ＭＳ Ｐゴシック" panose="020B0600070205080204" pitchFamily="50" charset="-128"/>
            </a:rPr>
            <a:t>242,623</a:t>
          </a:r>
          <a:r>
            <a:rPr kumimoji="1" lang="ja-JP" altLang="en-US" sz="1300">
              <a:latin typeface="ＭＳ Ｐゴシック" panose="020B0600070205080204" pitchFamily="50" charset="-128"/>
              <a:ea typeface="ＭＳ Ｐゴシック" panose="020B0600070205080204" pitchFamily="50" charset="-128"/>
            </a:rPr>
            <a:t>千円を繰り入れたことが大きな要因である。財政の硬直化が一層進んでおり、今後の収支バランスに危機感を持っている。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143764</xdr:rowOff>
    </xdr:from>
    <xdr:to>
      <xdr:col>23</xdr:col>
      <xdr:colOff>133350</xdr:colOff>
      <xdr:row>67</xdr:row>
      <xdr:rowOff>77597</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259314"/>
          <a:ext cx="0" cy="13054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49674</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36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77597</xdr:rowOff>
    </xdr:from>
    <xdr:to>
      <xdr:col>24</xdr:col>
      <xdr:colOff>12700</xdr:colOff>
      <xdr:row>67</xdr:row>
      <xdr:rowOff>77597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64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58691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1000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143764</xdr:rowOff>
    </xdr:from>
    <xdr:to>
      <xdr:col>24</xdr:col>
      <xdr:colOff>12700</xdr:colOff>
      <xdr:row>59</xdr:row>
      <xdr:rowOff>143764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25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123571</xdr:rowOff>
    </xdr:from>
    <xdr:to>
      <xdr:col>23</xdr:col>
      <xdr:colOff>133350</xdr:colOff>
      <xdr:row>67</xdr:row>
      <xdr:rowOff>14859</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439271"/>
          <a:ext cx="8382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159529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608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143002</xdr:rowOff>
    </xdr:from>
    <xdr:to>
      <xdr:col>23</xdr:col>
      <xdr:colOff>184150</xdr:colOff>
      <xdr:row>65</xdr:row>
      <xdr:rowOff>73152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128524</xdr:rowOff>
    </xdr:from>
    <xdr:to>
      <xdr:col>19</xdr:col>
      <xdr:colOff>133350</xdr:colOff>
      <xdr:row>66</xdr:row>
      <xdr:rowOff>123571</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1272774"/>
          <a:ext cx="889000" cy="166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82677</xdr:rowOff>
    </xdr:from>
    <xdr:to>
      <xdr:col>19</xdr:col>
      <xdr:colOff>184150</xdr:colOff>
      <xdr:row>65</xdr:row>
      <xdr:rowOff>12827</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10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23004</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824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63373</xdr:rowOff>
    </xdr:from>
    <xdr:to>
      <xdr:col>15</xdr:col>
      <xdr:colOff>82550</xdr:colOff>
      <xdr:row>65</xdr:row>
      <xdr:rowOff>128524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1207623"/>
          <a:ext cx="889000" cy="6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5461</xdr:rowOff>
    </xdr:from>
    <xdr:to>
      <xdr:col>15</xdr:col>
      <xdr:colOff>133350</xdr:colOff>
      <xdr:row>64</xdr:row>
      <xdr:rowOff>107061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97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117238</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74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63373</xdr:rowOff>
    </xdr:from>
    <xdr:to>
      <xdr:col>11</xdr:col>
      <xdr:colOff>31750</xdr:colOff>
      <xdr:row>65</xdr:row>
      <xdr:rowOff>121285</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207623"/>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92329</xdr:rowOff>
    </xdr:from>
    <xdr:to>
      <xdr:col>11</xdr:col>
      <xdr:colOff>82550</xdr:colOff>
      <xdr:row>65</xdr:row>
      <xdr:rowOff>22479</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06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32656</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34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116459</xdr:rowOff>
    </xdr:from>
    <xdr:to>
      <xdr:col>7</xdr:col>
      <xdr:colOff>31750</xdr:colOff>
      <xdr:row>65</xdr:row>
      <xdr:rowOff>46609</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089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56786</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858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135509</xdr:rowOff>
    </xdr:from>
    <xdr:to>
      <xdr:col>23</xdr:col>
      <xdr:colOff>184150</xdr:colOff>
      <xdr:row>67</xdr:row>
      <xdr:rowOff>65659</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451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31386</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347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72771</xdr:rowOff>
    </xdr:from>
    <xdr:to>
      <xdr:col>19</xdr:col>
      <xdr:colOff>184150</xdr:colOff>
      <xdr:row>67</xdr:row>
      <xdr:rowOff>2921</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38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159148</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474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77724</xdr:rowOff>
    </xdr:from>
    <xdr:to>
      <xdr:col>15</xdr:col>
      <xdr:colOff>133350</xdr:colOff>
      <xdr:row>66</xdr:row>
      <xdr:rowOff>7874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22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164101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308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12573</xdr:rowOff>
    </xdr:from>
    <xdr:to>
      <xdr:col>11</xdr:col>
      <xdr:colOff>82550</xdr:colOff>
      <xdr:row>65</xdr:row>
      <xdr:rowOff>114173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156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98950</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243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70485</xdr:rowOff>
    </xdr:from>
    <xdr:to>
      <xdr:col>7</xdr:col>
      <xdr:colOff>31750</xdr:colOff>
      <xdr:row>66</xdr:row>
      <xdr:rowOff>635</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21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156862</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301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[709,086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職員数の減により人件費が減少したこと等により、昨年度と比較して人件費・物件費等は減少したが、物価高騰などの影響により今後は増加が見込まれる。また極度の人口減少が進んでいることにより人口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人当たりの人件費・物件費等決算額は増加傾向にある。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16777</xdr:rowOff>
    </xdr:from>
    <xdr:to>
      <xdr:col>23</xdr:col>
      <xdr:colOff>133350</xdr:colOff>
      <xdr:row>88</xdr:row>
      <xdr:rowOff>51291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04227"/>
          <a:ext cx="0" cy="12346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23368</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10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51291</xdr:rowOff>
    </xdr:from>
    <xdr:to>
      <xdr:col>24</xdr:col>
      <xdr:colOff>12700</xdr:colOff>
      <xdr:row>88</xdr:row>
      <xdr:rowOff>51291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38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103154</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47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16777</xdr:rowOff>
    </xdr:from>
    <xdr:to>
      <xdr:col>24</xdr:col>
      <xdr:colOff>12700</xdr:colOff>
      <xdr:row>81</xdr:row>
      <xdr:rowOff>16777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04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26938</xdr:rowOff>
    </xdr:from>
    <xdr:to>
      <xdr:col>23</xdr:col>
      <xdr:colOff>133350</xdr:colOff>
      <xdr:row>82</xdr:row>
      <xdr:rowOff>27663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085838"/>
          <a:ext cx="838200" cy="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117054</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330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100527</xdr:rowOff>
    </xdr:from>
    <xdr:to>
      <xdr:col>23</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24943</xdr:rowOff>
    </xdr:from>
    <xdr:to>
      <xdr:col>19</xdr:col>
      <xdr:colOff>133350</xdr:colOff>
      <xdr:row>82</xdr:row>
      <xdr:rowOff>27663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083843"/>
          <a:ext cx="889000" cy="2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85618</xdr:rowOff>
    </xdr:from>
    <xdr:to>
      <xdr:col>19</xdr:col>
      <xdr:colOff>184150</xdr:colOff>
      <xdr:row>82</xdr:row>
      <xdr:rowOff>15768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25945</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741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2305</xdr:rowOff>
    </xdr:from>
    <xdr:to>
      <xdr:col>15</xdr:col>
      <xdr:colOff>82550</xdr:colOff>
      <xdr:row>82</xdr:row>
      <xdr:rowOff>24943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061205"/>
          <a:ext cx="889000" cy="22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65624</xdr:rowOff>
    </xdr:from>
    <xdr:to>
      <xdr:col>15</xdr:col>
      <xdr:colOff>133350</xdr:colOff>
      <xdr:row>81</xdr:row>
      <xdr:rowOff>167224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5951</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72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131462</xdr:rowOff>
    </xdr:from>
    <xdr:to>
      <xdr:col>11</xdr:col>
      <xdr:colOff>31750</xdr:colOff>
      <xdr:row>82</xdr:row>
      <xdr:rowOff>2305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18912"/>
          <a:ext cx="889000" cy="42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30873</xdr:rowOff>
    </xdr:from>
    <xdr:to>
      <xdr:col>11</xdr:col>
      <xdr:colOff>82550</xdr:colOff>
      <xdr:row>81</xdr:row>
      <xdr:rowOff>132473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91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142650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687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10726</xdr:rowOff>
    </xdr:from>
    <xdr:to>
      <xdr:col>7</xdr:col>
      <xdr:colOff>31750</xdr:colOff>
      <xdr:row>81</xdr:row>
      <xdr:rowOff>112326</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898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122503</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66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147588</xdr:rowOff>
    </xdr:from>
    <xdr:to>
      <xdr:col>23</xdr:col>
      <xdr:colOff>184150</xdr:colOff>
      <xdr:row>82</xdr:row>
      <xdr:rowOff>77738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03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119665</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00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148313</xdr:rowOff>
    </xdr:from>
    <xdr:to>
      <xdr:col>19</xdr:col>
      <xdr:colOff>184150</xdr:colOff>
      <xdr:row>82</xdr:row>
      <xdr:rowOff>78463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3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63240</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122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145593</xdr:rowOff>
    </xdr:from>
    <xdr:to>
      <xdr:col>15</xdr:col>
      <xdr:colOff>133350</xdr:colOff>
      <xdr:row>82</xdr:row>
      <xdr:rowOff>75743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33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60520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11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122955</xdr:rowOff>
    </xdr:from>
    <xdr:to>
      <xdr:col>11</xdr:col>
      <xdr:colOff>82550</xdr:colOff>
      <xdr:row>82</xdr:row>
      <xdr:rowOff>53105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1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37882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09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80662</xdr:rowOff>
    </xdr:from>
    <xdr:to>
      <xdr:col>7</xdr:col>
      <xdr:colOff>31750</xdr:colOff>
      <xdr:row>82</xdr:row>
      <xdr:rowOff>10812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68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167039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054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給与改定等により、前年度よりラスパイレス指数が上昇したが、職員の年齢層に偏りがあり、一概に比較できない要素もある。適正な定員管理と併せて適正値となるよう調整していく。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152908</xdr:rowOff>
    </xdr:from>
    <xdr:to>
      <xdr:col>81</xdr:col>
      <xdr:colOff>44450</xdr:colOff>
      <xdr:row>89</xdr:row>
      <xdr:rowOff>166370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4040358"/>
          <a:ext cx="0" cy="13850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67835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78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152908</xdr:rowOff>
    </xdr:from>
    <xdr:to>
      <xdr:col>81</xdr:col>
      <xdr:colOff>133350</xdr:colOff>
      <xdr:row>81</xdr:row>
      <xdr:rowOff>152908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4040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38608</xdr:rowOff>
    </xdr:from>
    <xdr:to>
      <xdr:col>81</xdr:col>
      <xdr:colOff>44450</xdr:colOff>
      <xdr:row>88</xdr:row>
      <xdr:rowOff>72389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5126208"/>
          <a:ext cx="838200" cy="3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84090</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828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67563</xdr:rowOff>
    </xdr:from>
    <xdr:to>
      <xdr:col>81</xdr:col>
      <xdr:colOff>95250</xdr:colOff>
      <xdr:row>87</xdr:row>
      <xdr:rowOff>169163</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98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38608</xdr:rowOff>
    </xdr:from>
    <xdr:to>
      <xdr:col>77</xdr:col>
      <xdr:colOff>44450</xdr:colOff>
      <xdr:row>88</xdr:row>
      <xdr:rowOff>72389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5126208"/>
          <a:ext cx="889000" cy="3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96520</xdr:rowOff>
    </xdr:from>
    <xdr:to>
      <xdr:col>77</xdr:col>
      <xdr:colOff>95250</xdr:colOff>
      <xdr:row>88</xdr:row>
      <xdr:rowOff>26670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501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36847</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781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72389</xdr:rowOff>
    </xdr:from>
    <xdr:to>
      <xdr:col>72</xdr:col>
      <xdr:colOff>203200</xdr:colOff>
      <xdr:row>88</xdr:row>
      <xdr:rowOff>115824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5159989"/>
          <a:ext cx="8890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101346</xdr:rowOff>
    </xdr:from>
    <xdr:to>
      <xdr:col>73</xdr:col>
      <xdr:colOff>44450</xdr:colOff>
      <xdr:row>88</xdr:row>
      <xdr:rowOff>31496</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5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41673</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786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101346</xdr:rowOff>
    </xdr:from>
    <xdr:to>
      <xdr:col>68</xdr:col>
      <xdr:colOff>152400</xdr:colOff>
      <xdr:row>88</xdr:row>
      <xdr:rowOff>115824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5188946"/>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125476</xdr:rowOff>
    </xdr:from>
    <xdr:to>
      <xdr:col>68</xdr:col>
      <xdr:colOff>203200</xdr:colOff>
      <xdr:row>88</xdr:row>
      <xdr:rowOff>55626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5041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65803</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810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120650</xdr:rowOff>
    </xdr:from>
    <xdr:to>
      <xdr:col>64</xdr:col>
      <xdr:colOff>152400</xdr:colOff>
      <xdr:row>88</xdr:row>
      <xdr:rowOff>50800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503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60977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80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21589</xdr:rowOff>
    </xdr:from>
    <xdr:to>
      <xdr:col>81</xdr:col>
      <xdr:colOff>95250</xdr:colOff>
      <xdr:row>88</xdr:row>
      <xdr:rowOff>123189</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510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165116</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5081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159258</xdr:rowOff>
    </xdr:from>
    <xdr:to>
      <xdr:col>77</xdr:col>
      <xdr:colOff>95250</xdr:colOff>
      <xdr:row>88</xdr:row>
      <xdr:rowOff>89408</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507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74185</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161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21589</xdr:rowOff>
    </xdr:from>
    <xdr:to>
      <xdr:col>73</xdr:col>
      <xdr:colOff>44450</xdr:colOff>
      <xdr:row>88</xdr:row>
      <xdr:rowOff>123189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510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107966</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5195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65024</xdr:rowOff>
    </xdr:from>
    <xdr:to>
      <xdr:col>68</xdr:col>
      <xdr:colOff>203200</xdr:colOff>
      <xdr:row>88</xdr:row>
      <xdr:rowOff>166624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515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151401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523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50546</xdr:rowOff>
    </xdr:from>
    <xdr:to>
      <xdr:col>64</xdr:col>
      <xdr:colOff>152400</xdr:colOff>
      <xdr:row>88</xdr:row>
      <xdr:rowOff>152146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513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136923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224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極度の人口減少の中、人口当たりの職員数は増加しているが、業務内容は多様性、事務量とも増しており、職員削減は簡単ではない。業務と人員配置の不断の見直しによる定員管理が重要である。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86668</xdr:rowOff>
    </xdr:from>
    <xdr:to>
      <xdr:col>81</xdr:col>
      <xdr:colOff>44450</xdr:colOff>
      <xdr:row>66</xdr:row>
      <xdr:rowOff>164362</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30768"/>
          <a:ext cx="0" cy="14492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136439</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452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164362</xdr:rowOff>
    </xdr:from>
    <xdr:to>
      <xdr:col>81</xdr:col>
      <xdr:colOff>133350</xdr:colOff>
      <xdr:row>66</xdr:row>
      <xdr:rowOff>164362</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48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1595</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774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86668</xdr:rowOff>
    </xdr:from>
    <xdr:to>
      <xdr:col>81</xdr:col>
      <xdr:colOff>133350</xdr:colOff>
      <xdr:row>58</xdr:row>
      <xdr:rowOff>86668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30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167319</xdr:rowOff>
    </xdr:from>
    <xdr:to>
      <xdr:col>81</xdr:col>
      <xdr:colOff>44450</xdr:colOff>
      <xdr:row>60</xdr:row>
      <xdr:rowOff>3798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6179800" y="10282869"/>
          <a:ext cx="838200" cy="7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88348</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032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71821</xdr:rowOff>
    </xdr:from>
    <xdr:to>
      <xdr:col>81</xdr:col>
      <xdr:colOff>95250</xdr:colOff>
      <xdr:row>60</xdr:row>
      <xdr:rowOff>1971</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169158</xdr:rowOff>
    </xdr:from>
    <xdr:to>
      <xdr:col>77</xdr:col>
      <xdr:colOff>44450</xdr:colOff>
      <xdr:row>60</xdr:row>
      <xdr:rowOff>3798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284708"/>
          <a:ext cx="889000" cy="6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54931</xdr:rowOff>
    </xdr:from>
    <xdr:to>
      <xdr:col>77</xdr:col>
      <xdr:colOff>95250</xdr:colOff>
      <xdr:row>59</xdr:row>
      <xdr:rowOff>156531</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166708</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9939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156059</xdr:rowOff>
    </xdr:from>
    <xdr:to>
      <xdr:col>72</xdr:col>
      <xdr:colOff>203200</xdr:colOff>
      <xdr:row>59</xdr:row>
      <xdr:rowOff>169158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271609"/>
          <a:ext cx="889000" cy="13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43440</xdr:rowOff>
    </xdr:from>
    <xdr:to>
      <xdr:col>73</xdr:col>
      <xdr:colOff>44450</xdr:colOff>
      <xdr:row>59</xdr:row>
      <xdr:rowOff>145040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155217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992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127447</xdr:rowOff>
    </xdr:from>
    <xdr:to>
      <xdr:col>68</xdr:col>
      <xdr:colOff>152400</xdr:colOff>
      <xdr:row>59</xdr:row>
      <xdr:rowOff>156059</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242997"/>
          <a:ext cx="889000" cy="28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58</xdr:row>
      <xdr:rowOff>170766</xdr:rowOff>
    </xdr:from>
    <xdr:to>
      <xdr:col>68</xdr:col>
      <xdr:colOff>203200</xdr:colOff>
      <xdr:row>59</xdr:row>
      <xdr:rowOff>100916</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114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111093</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9883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163528</xdr:rowOff>
    </xdr:from>
    <xdr:to>
      <xdr:col>64</xdr:col>
      <xdr:colOff>152400</xdr:colOff>
      <xdr:row>59</xdr:row>
      <xdr:rowOff>93678</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107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103855</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987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116519</xdr:rowOff>
    </xdr:from>
    <xdr:to>
      <xdr:col>81</xdr:col>
      <xdr:colOff>95250</xdr:colOff>
      <xdr:row>60</xdr:row>
      <xdr:rowOff>46669</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232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88596</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204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124448</xdr:rowOff>
    </xdr:from>
    <xdr:to>
      <xdr:col>77</xdr:col>
      <xdr:colOff>95250</xdr:colOff>
      <xdr:row>60</xdr:row>
      <xdr:rowOff>54598</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239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39375</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3263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118358</xdr:rowOff>
    </xdr:from>
    <xdr:to>
      <xdr:col>73</xdr:col>
      <xdr:colOff>44450</xdr:colOff>
      <xdr:row>60</xdr:row>
      <xdr:rowOff>48508</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23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33285</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320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105259</xdr:rowOff>
    </xdr:from>
    <xdr:to>
      <xdr:col>68</xdr:col>
      <xdr:colOff>203200</xdr:colOff>
      <xdr:row>60</xdr:row>
      <xdr:rowOff>35409</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220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20186</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307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76647</xdr:rowOff>
    </xdr:from>
    <xdr:to>
      <xdr:col>64</xdr:col>
      <xdr:colOff>152400</xdr:colOff>
      <xdr:row>60</xdr:row>
      <xdr:rowOff>6797</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192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163024</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278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については、３カ年平均で３．９、単年度では５．０と大幅に増加した。主な要因は地方債償還額及び公営企業に要する経費の財源とする地方債の償還の財源に充てたと認められる繰入金の増加であり、令和２年度からの緊急防災・減債事業債等の償還が開始したことにより償還額が増加した。令和６年度以降も償還額は４億円を超えて推移する見込であり、財政規模の縮小、投資的事業の抑制が急務である。</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45</xdr:row>
      <xdr:rowOff>41910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325447"/>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89746</xdr:rowOff>
    </xdr:from>
    <xdr:to>
      <xdr:col>81</xdr:col>
      <xdr:colOff>44450</xdr:colOff>
      <xdr:row>44</xdr:row>
      <xdr:rowOff>60537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7290646"/>
          <a:ext cx="838200" cy="31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106273</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964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52070</xdr:rowOff>
    </xdr:from>
    <xdr:to>
      <xdr:col>77</xdr:col>
      <xdr:colOff>44450</xdr:colOff>
      <xdr:row>42</xdr:row>
      <xdr:rowOff>89746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7081520"/>
          <a:ext cx="889000" cy="20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110913</xdr:rowOff>
    </xdr:from>
    <xdr:to>
      <xdr:col>72</xdr:col>
      <xdr:colOff>203200</xdr:colOff>
      <xdr:row>41</xdr:row>
      <xdr:rowOff>52070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6968913"/>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54610</xdr:rowOff>
    </xdr:from>
    <xdr:to>
      <xdr:col>68</xdr:col>
      <xdr:colOff>152400</xdr:colOff>
      <xdr:row>40</xdr:row>
      <xdr:rowOff>110913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512800" y="691261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140546</xdr:rowOff>
    </xdr:from>
    <xdr:to>
      <xdr:col>68</xdr:col>
      <xdr:colOff>203200</xdr:colOff>
      <xdr:row>41</xdr:row>
      <xdr:rowOff>70696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55473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140546</xdr:rowOff>
    </xdr:from>
    <xdr:to>
      <xdr:col>64</xdr:col>
      <xdr:colOff>152400</xdr:colOff>
      <xdr:row>41</xdr:row>
      <xdr:rowOff>70696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55473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9737</xdr:rowOff>
    </xdr:from>
    <xdr:to>
      <xdr:col>81</xdr:col>
      <xdr:colOff>95250</xdr:colOff>
      <xdr:row>44</xdr:row>
      <xdr:rowOff>111337</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755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153264</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7525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38946</xdr:rowOff>
    </xdr:from>
    <xdr:to>
      <xdr:col>77</xdr:col>
      <xdr:colOff>95250</xdr:colOff>
      <xdr:row>42</xdr:row>
      <xdr:rowOff>140546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7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125323</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73262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1270</xdr:rowOff>
    </xdr:from>
    <xdr:to>
      <xdr:col>73</xdr:col>
      <xdr:colOff>44450</xdr:colOff>
      <xdr:row>41</xdr:row>
      <xdr:rowOff>102870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113047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60113</xdr:rowOff>
    </xdr:from>
    <xdr:to>
      <xdr:col>68</xdr:col>
      <xdr:colOff>203200</xdr:colOff>
      <xdr:row>40</xdr:row>
      <xdr:rowOff>161713</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91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440</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68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3810</xdr:rowOff>
    </xdr:from>
    <xdr:to>
      <xdr:col>64</xdr:col>
      <xdr:colOff>152400</xdr:colOff>
      <xdr:row>40</xdr:row>
      <xdr:rowOff>105410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115587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将来負担比率は算定されていないものの、近年の多額の起債発行により今後の償還額増加が見込まれることから、財政負担の軽減に主眼をおいた健全な財政運営が課題となってくる。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37132</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214"/>
          <a:ext cx="0" cy="16672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9209</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95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37132</xdr:rowOff>
    </xdr:from>
    <xdr:to>
      <xdr:col>81</xdr:col>
      <xdr:colOff>133350</xdr:colOff>
      <xdr:row>23</xdr:row>
      <xdr:rowOff>37132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9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福島県三島町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1,380
1,371
90.81
3,015,215
2,904,458
109,158
1,484,167
3,585,519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増加傾向にあるが、近年の比率の低下は地方交付税の増額が主な要因と考えられる。業務内容は多様性、事務量とも増加しており、職員削減や人件費削減は容易ではない。業務と人員配置の不断の見直しが重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40</xdr:row>
      <xdr:rowOff>73660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008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8890</xdr:rowOff>
    </xdr:from>
    <xdr:to>
      <xdr:col>24</xdr:col>
      <xdr:colOff>25400</xdr:colOff>
      <xdr:row>36</xdr:row>
      <xdr:rowOff>20320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8109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29227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01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57150</xdr:rowOff>
    </xdr:from>
    <xdr:to>
      <xdr:col>24</xdr:col>
      <xdr:colOff>76200</xdr:colOff>
      <xdr:row>36</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8890</xdr:rowOff>
    </xdr:from>
    <xdr:to>
      <xdr:col>19</xdr:col>
      <xdr:colOff>187325</xdr:colOff>
      <xdr:row>36</xdr:row>
      <xdr:rowOff>31750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18109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26670</xdr:rowOff>
    </xdr:from>
    <xdr:to>
      <xdr:col>20</xdr:col>
      <xdr:colOff>38100</xdr:colOff>
      <xdr:row>36</xdr:row>
      <xdr:rowOff>128270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113047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85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31750</xdr:rowOff>
    </xdr:from>
    <xdr:to>
      <xdr:col>15</xdr:col>
      <xdr:colOff>98425</xdr:colOff>
      <xdr:row>36</xdr:row>
      <xdr:rowOff>92710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0395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0</xdr:rowOff>
    </xdr:from>
    <xdr:to>
      <xdr:col>15</xdr:col>
      <xdr:colOff>149225</xdr:colOff>
      <xdr:row>36</xdr:row>
      <xdr:rowOff>101600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86377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92710</xdr:rowOff>
    </xdr:from>
    <xdr:to>
      <xdr:col>11</xdr:col>
      <xdr:colOff>9525</xdr:colOff>
      <xdr:row>36</xdr:row>
      <xdr:rowOff>92710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649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156210</xdr:rowOff>
    </xdr:from>
    <xdr:to>
      <xdr:col>11</xdr:col>
      <xdr:colOff>60325</xdr:colOff>
      <xdr:row>36</xdr:row>
      <xdr:rowOff>86360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96537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114300</xdr:rowOff>
    </xdr:from>
    <xdr:to>
      <xdr:col>6</xdr:col>
      <xdr:colOff>171450</xdr:colOff>
      <xdr:row>36</xdr:row>
      <xdr:rowOff>44450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54627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140970</xdr:rowOff>
    </xdr:from>
    <xdr:to>
      <xdr:col>24</xdr:col>
      <xdr:colOff>76200</xdr:colOff>
      <xdr:row>36</xdr:row>
      <xdr:rowOff>71120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157497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129540</xdr:rowOff>
    </xdr:from>
    <xdr:to>
      <xdr:col>20</xdr:col>
      <xdr:colOff>38100</xdr:colOff>
      <xdr:row>36</xdr:row>
      <xdr:rowOff>59690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3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69867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99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152400</xdr:rowOff>
    </xdr:from>
    <xdr:to>
      <xdr:col>15</xdr:col>
      <xdr:colOff>149225</xdr:colOff>
      <xdr:row>36</xdr:row>
      <xdr:rowOff>82550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5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92727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2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41910</xdr:rowOff>
    </xdr:from>
    <xdr:to>
      <xdr:col>11</xdr:col>
      <xdr:colOff>60325</xdr:colOff>
      <xdr:row>36</xdr:row>
      <xdr:rowOff>143510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1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128287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00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41910</xdr:rowOff>
    </xdr:from>
    <xdr:to>
      <xdr:col>6</xdr:col>
      <xdr:colOff>171450</xdr:colOff>
      <xdr:row>36</xdr:row>
      <xdr:rowOff>143510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1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128287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00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業務委託費の増加等により、経常的な物件費は増加傾向にある。また、類似団体平均と比較し保有する施設が多いことも大きな要因と考えられる。経費削減のためには、事務事業の不断の見直しや施設の適正管理と併せ、施設保有量の縮減を含めた取り組みが必要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40132</xdr:rowOff>
    </xdr:from>
    <xdr:to>
      <xdr:col>82</xdr:col>
      <xdr:colOff>107950</xdr:colOff>
      <xdr:row>21</xdr:row>
      <xdr:rowOff>147574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40432"/>
          <a:ext cx="0" cy="130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119651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2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147574</xdr:rowOff>
    </xdr:from>
    <xdr:to>
      <xdr:col>82</xdr:col>
      <xdr:colOff>196850</xdr:colOff>
      <xdr:row>21</xdr:row>
      <xdr:rowOff>147574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48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126509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1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40132</xdr:rowOff>
    </xdr:from>
    <xdr:to>
      <xdr:col>82</xdr:col>
      <xdr:colOff>196850</xdr:colOff>
      <xdr:row>14</xdr:row>
      <xdr:rowOff>40132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4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165862</xdr:rowOff>
    </xdr:from>
    <xdr:to>
      <xdr:col>82</xdr:col>
      <xdr:colOff>107950</xdr:colOff>
      <xdr:row>18</xdr:row>
      <xdr:rowOff>8128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308051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17289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60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762</xdr:rowOff>
    </xdr:from>
    <xdr:to>
      <xdr:col>82</xdr:col>
      <xdr:colOff>158750</xdr:colOff>
      <xdr:row>17</xdr:row>
      <xdr:rowOff>102362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147574</xdr:rowOff>
    </xdr:from>
    <xdr:to>
      <xdr:col>78</xdr:col>
      <xdr:colOff>69850</xdr:colOff>
      <xdr:row>17</xdr:row>
      <xdr:rowOff>165862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306222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158496</xdr:rowOff>
    </xdr:from>
    <xdr:to>
      <xdr:col>78</xdr:col>
      <xdr:colOff>120650</xdr:colOff>
      <xdr:row>17</xdr:row>
      <xdr:rowOff>88646</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98823</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70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115570</xdr:rowOff>
    </xdr:from>
    <xdr:to>
      <xdr:col>73</xdr:col>
      <xdr:colOff>180975</xdr:colOff>
      <xdr:row>17</xdr:row>
      <xdr:rowOff>147574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303022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103632</xdr:rowOff>
    </xdr:from>
    <xdr:to>
      <xdr:col>74</xdr:col>
      <xdr:colOff>31750</xdr:colOff>
      <xdr:row>17</xdr:row>
      <xdr:rowOff>33782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43959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61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115570</xdr:rowOff>
    </xdr:from>
    <xdr:to>
      <xdr:col>69</xdr:col>
      <xdr:colOff>92075</xdr:colOff>
      <xdr:row>18</xdr:row>
      <xdr:rowOff>62992</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3030220"/>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158496</xdr:rowOff>
    </xdr:from>
    <xdr:to>
      <xdr:col>69</xdr:col>
      <xdr:colOff>142875</xdr:colOff>
      <xdr:row>17</xdr:row>
      <xdr:rowOff>88646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98823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64770</xdr:rowOff>
    </xdr:from>
    <xdr:to>
      <xdr:col>65</xdr:col>
      <xdr:colOff>53975</xdr:colOff>
      <xdr:row>17</xdr:row>
      <xdr:rowOff>166370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5097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74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128778</xdr:rowOff>
    </xdr:from>
    <xdr:to>
      <xdr:col>82</xdr:col>
      <xdr:colOff>158750</xdr:colOff>
      <xdr:row>18</xdr:row>
      <xdr:rowOff>58928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04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100855</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01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115062</xdr:rowOff>
    </xdr:from>
    <xdr:to>
      <xdr:col>78</xdr:col>
      <xdr:colOff>120650</xdr:colOff>
      <xdr:row>18</xdr:row>
      <xdr:rowOff>45212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02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29989</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116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96774</xdr:rowOff>
    </xdr:from>
    <xdr:to>
      <xdr:col>74</xdr:col>
      <xdr:colOff>31750</xdr:colOff>
      <xdr:row>18</xdr:row>
      <xdr:rowOff>26924</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01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11701</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09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64770</xdr:rowOff>
    </xdr:from>
    <xdr:to>
      <xdr:col>69</xdr:col>
      <xdr:colOff>142875</xdr:colOff>
      <xdr:row>17</xdr:row>
      <xdr:rowOff>166370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151147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12192</xdr:rowOff>
    </xdr:from>
    <xdr:to>
      <xdr:col>65</xdr:col>
      <xdr:colOff>53975</xdr:colOff>
      <xdr:row>18</xdr:row>
      <xdr:rowOff>113792</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09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98569</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18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扶助費の比率は非常に低い水準にあるが、特定財源が多いためと考えられる。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12700</xdr:rowOff>
    </xdr:from>
    <xdr:to>
      <xdr:col>24</xdr:col>
      <xdr:colOff>25400</xdr:colOff>
      <xdr:row>61</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995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99077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12700</xdr:rowOff>
    </xdr:from>
    <xdr:to>
      <xdr:col>24</xdr:col>
      <xdr:colOff>114300</xdr:colOff>
      <xdr:row>53</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50800</xdr:rowOff>
    </xdr:from>
    <xdr:to>
      <xdr:col>24</xdr:col>
      <xdr:colOff>25400</xdr:colOff>
      <xdr:row>54</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3091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88900</xdr:rowOff>
    </xdr:from>
    <xdr:to>
      <xdr:col>19</xdr:col>
      <xdr:colOff>187325</xdr:colOff>
      <xdr:row>54</xdr:row>
      <xdr:rowOff>107950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3472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50800</xdr:rowOff>
    </xdr:from>
    <xdr:to>
      <xdr:col>15</xdr:col>
      <xdr:colOff>98425</xdr:colOff>
      <xdr:row>54</xdr:row>
      <xdr:rowOff>107950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3091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50800</xdr:rowOff>
    </xdr:from>
    <xdr:to>
      <xdr:col>11</xdr:col>
      <xdr:colOff>9525</xdr:colOff>
      <xdr:row>54</xdr:row>
      <xdr:rowOff>50800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309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124477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0</xdr:rowOff>
    </xdr:from>
    <xdr:to>
      <xdr:col>24</xdr:col>
      <xdr:colOff>76200</xdr:colOff>
      <xdr:row>54</xdr:row>
      <xdr:rowOff>101600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16527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38100</xdr:rowOff>
    </xdr:from>
    <xdr:to>
      <xdr:col>20</xdr:col>
      <xdr:colOff>38100</xdr:colOff>
      <xdr:row>54</xdr:row>
      <xdr:rowOff>139700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149877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06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57150</xdr:rowOff>
    </xdr:from>
    <xdr:to>
      <xdr:col>15</xdr:col>
      <xdr:colOff>149225</xdr:colOff>
      <xdr:row>54</xdr:row>
      <xdr:rowOff>158750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168927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0</xdr:rowOff>
    </xdr:from>
    <xdr:to>
      <xdr:col>11</xdr:col>
      <xdr:colOff>60325</xdr:colOff>
      <xdr:row>54</xdr:row>
      <xdr:rowOff>101600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111777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0</xdr:rowOff>
    </xdr:from>
    <xdr:to>
      <xdr:col>6</xdr:col>
      <xdr:colOff>171450</xdr:colOff>
      <xdr:row>54</xdr:row>
      <xdr:rowOff>101600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111777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その他の経費の主な内訳としては、特別会計への繰出金があげられる。特に簡易水道事業特別会計、介護保険特別会計への繰出金が大きな額となっている。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xdr:rowOff>
    </xdr:from>
    <xdr:to>
      <xdr:col>82</xdr:col>
      <xdr:colOff>107950</xdr:colOff>
      <xdr:row>61</xdr:row>
      <xdr:rowOff>54610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0957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26687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48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54610</xdr:rowOff>
    </xdr:from>
    <xdr:to>
      <xdr:col>82</xdr:col>
      <xdr:colOff>196850</xdr:colOff>
      <xdr:row>61</xdr:row>
      <xdr:rowOff>54610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513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95267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83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xdr:rowOff>
    </xdr:from>
    <xdr:to>
      <xdr:col>82</xdr:col>
      <xdr:colOff>196850</xdr:colOff>
      <xdr:row>53</xdr:row>
      <xdr:rowOff>8890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09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81280</xdr:rowOff>
    </xdr:from>
    <xdr:to>
      <xdr:col>82</xdr:col>
      <xdr:colOff>107950</xdr:colOff>
      <xdr:row>61</xdr:row>
      <xdr:rowOff>92710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1036828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5097</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606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160020</xdr:rowOff>
    </xdr:from>
    <xdr:to>
      <xdr:col>82</xdr:col>
      <xdr:colOff>158750</xdr:colOff>
      <xdr:row>57</xdr:row>
      <xdr:rowOff>90170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61</xdr:row>
      <xdr:rowOff>54610</xdr:rowOff>
    </xdr:from>
    <xdr:to>
      <xdr:col>78</xdr:col>
      <xdr:colOff>69850</xdr:colOff>
      <xdr:row>61</xdr:row>
      <xdr:rowOff>92710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4782800" y="105130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88900</xdr:rowOff>
    </xdr:from>
    <xdr:to>
      <xdr:col>73</xdr:col>
      <xdr:colOff>180975</xdr:colOff>
      <xdr:row>61</xdr:row>
      <xdr:rowOff>54610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893800" y="103759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41910</xdr:rowOff>
    </xdr:from>
    <xdr:to>
      <xdr:col>74</xdr:col>
      <xdr:colOff>31750</xdr:colOff>
      <xdr:row>57</xdr:row>
      <xdr:rowOff>143510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153687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168910</xdr:rowOff>
    </xdr:from>
    <xdr:to>
      <xdr:col>69</xdr:col>
      <xdr:colOff>92075</xdr:colOff>
      <xdr:row>60</xdr:row>
      <xdr:rowOff>88900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004800" y="102844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60960</xdr:rowOff>
    </xdr:from>
    <xdr:to>
      <xdr:col>69</xdr:col>
      <xdr:colOff>142875</xdr:colOff>
      <xdr:row>58</xdr:row>
      <xdr:rowOff>162560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1287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77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76200</xdr:rowOff>
    </xdr:from>
    <xdr:to>
      <xdr:col>65</xdr:col>
      <xdr:colOff>53975</xdr:colOff>
      <xdr:row>59</xdr:row>
      <xdr:rowOff>6350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16527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30480</xdr:rowOff>
    </xdr:from>
    <xdr:to>
      <xdr:col>82</xdr:col>
      <xdr:colOff>158750</xdr:colOff>
      <xdr:row>60</xdr:row>
      <xdr:rowOff>132080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1031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2557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1028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61</xdr:row>
      <xdr:rowOff>41910</xdr:rowOff>
    </xdr:from>
    <xdr:to>
      <xdr:col>78</xdr:col>
      <xdr:colOff>120650</xdr:colOff>
      <xdr:row>61</xdr:row>
      <xdr:rowOff>143510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1050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128287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1058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61</xdr:row>
      <xdr:rowOff>3810</xdr:rowOff>
    </xdr:from>
    <xdr:to>
      <xdr:col>74</xdr:col>
      <xdr:colOff>31750</xdr:colOff>
      <xdr:row>61</xdr:row>
      <xdr:rowOff>105410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1046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90187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1054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38100</xdr:rowOff>
    </xdr:from>
    <xdr:to>
      <xdr:col>69</xdr:col>
      <xdr:colOff>142875</xdr:colOff>
      <xdr:row>60</xdr:row>
      <xdr:rowOff>139700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124477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118110</xdr:rowOff>
    </xdr:from>
    <xdr:to>
      <xdr:col>65</xdr:col>
      <xdr:colOff>53975</xdr:colOff>
      <xdr:row>60</xdr:row>
      <xdr:rowOff>48260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1023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33037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補助費等の経常経費において大きな割合を占めているものは一部事務組合等負担金であるが、類似団体と比較すると低くなっている。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40</xdr:row>
      <xdr:rowOff>122428</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7400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94505</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122428</xdr:rowOff>
    </xdr:from>
    <xdr:to>
      <xdr:col>82</xdr:col>
      <xdr:colOff>196850</xdr:colOff>
      <xdr:row>40</xdr:row>
      <xdr:rowOff>122428</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35560</xdr:rowOff>
    </xdr:from>
    <xdr:to>
      <xdr:col>82</xdr:col>
      <xdr:colOff>107950</xdr:colOff>
      <xdr:row>36</xdr:row>
      <xdr:rowOff>76708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20776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161290</xdr:rowOff>
    </xdr:from>
    <xdr:to>
      <xdr:col>78</xdr:col>
      <xdr:colOff>69850</xdr:colOff>
      <xdr:row>36</xdr:row>
      <xdr:rowOff>35560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1620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167149</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3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161290</xdr:rowOff>
    </xdr:from>
    <xdr:to>
      <xdr:col>73</xdr:col>
      <xdr:colOff>180975</xdr:colOff>
      <xdr:row>35</xdr:row>
      <xdr:rowOff>161290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162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57912</xdr:rowOff>
    </xdr:from>
    <xdr:to>
      <xdr:col>74</xdr:col>
      <xdr:colOff>31750</xdr:colOff>
      <xdr:row>36</xdr:row>
      <xdr:rowOff>159512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144289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161290</xdr:rowOff>
    </xdr:from>
    <xdr:to>
      <xdr:col>69</xdr:col>
      <xdr:colOff>92075</xdr:colOff>
      <xdr:row>36</xdr:row>
      <xdr:rowOff>17272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16204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71628</xdr:rowOff>
    </xdr:from>
    <xdr:to>
      <xdr:col>69</xdr:col>
      <xdr:colOff>142875</xdr:colOff>
      <xdr:row>37</xdr:row>
      <xdr:rowOff>1778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158005</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158005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25908</xdr:rowOff>
    </xdr:from>
    <xdr:to>
      <xdr:col>82</xdr:col>
      <xdr:colOff>158750</xdr:colOff>
      <xdr:row>36</xdr:row>
      <xdr:rowOff>127508</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42435</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04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156210</xdr:rowOff>
    </xdr:from>
    <xdr:to>
      <xdr:col>78</xdr:col>
      <xdr:colOff>120650</xdr:colOff>
      <xdr:row>36</xdr:row>
      <xdr:rowOff>86360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96537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110490</xdr:rowOff>
    </xdr:from>
    <xdr:to>
      <xdr:col>74</xdr:col>
      <xdr:colOff>31750</xdr:colOff>
      <xdr:row>36</xdr:row>
      <xdr:rowOff>40640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50817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110490</xdr:rowOff>
    </xdr:from>
    <xdr:to>
      <xdr:col>69</xdr:col>
      <xdr:colOff>142875</xdr:colOff>
      <xdr:row>36</xdr:row>
      <xdr:rowOff>40640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50817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137922</xdr:rowOff>
    </xdr:from>
    <xdr:to>
      <xdr:col>65</xdr:col>
      <xdr:colOff>53975</xdr:colOff>
      <xdr:row>36</xdr:row>
      <xdr:rowOff>68072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78249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近年の多額の起債により大きく公債費が増加している。令和６年度以降も償還額は４億円を超えて推移する見込であり、財政規模の縮小、投資的事業の抑制が急務である。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92711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47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64788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92711</xdr:rowOff>
    </xdr:from>
    <xdr:to>
      <xdr:col>24</xdr:col>
      <xdr:colOff>114300</xdr:colOff>
      <xdr:row>81</xdr:row>
      <xdr:rowOff>92711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69850</xdr:rowOff>
    </xdr:from>
    <xdr:to>
      <xdr:col>24</xdr:col>
      <xdr:colOff>25400</xdr:colOff>
      <xdr:row>79</xdr:row>
      <xdr:rowOff>39370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987800" y="13442950"/>
          <a:ext cx="8382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157497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016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140970</xdr:rowOff>
    </xdr:from>
    <xdr:to>
      <xdr:col>24</xdr:col>
      <xdr:colOff>76200</xdr:colOff>
      <xdr:row>77</xdr:row>
      <xdr:rowOff>71120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24130</xdr:rowOff>
    </xdr:from>
    <xdr:to>
      <xdr:col>19</xdr:col>
      <xdr:colOff>187325</xdr:colOff>
      <xdr:row>78</xdr:row>
      <xdr:rowOff>69850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22578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102870</xdr:rowOff>
    </xdr:from>
    <xdr:to>
      <xdr:col>20</xdr:col>
      <xdr:colOff>38100</xdr:colOff>
      <xdr:row>77</xdr:row>
      <xdr:rowOff>33020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43197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2901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138430</xdr:rowOff>
    </xdr:from>
    <xdr:to>
      <xdr:col>15</xdr:col>
      <xdr:colOff>98425</xdr:colOff>
      <xdr:row>77</xdr:row>
      <xdr:rowOff>24130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316863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60961</xdr:rowOff>
    </xdr:from>
    <xdr:to>
      <xdr:col>15</xdr:col>
      <xdr:colOff>149225</xdr:colOff>
      <xdr:row>76</xdr:row>
      <xdr:rowOff>162561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1287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138430</xdr:rowOff>
    </xdr:from>
    <xdr:to>
      <xdr:col>11</xdr:col>
      <xdr:colOff>9525</xdr:colOff>
      <xdr:row>76</xdr:row>
      <xdr:rowOff>153670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1686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53339</xdr:rowOff>
    </xdr:from>
    <xdr:to>
      <xdr:col>11</xdr:col>
      <xdr:colOff>60325</xdr:colOff>
      <xdr:row>76</xdr:row>
      <xdr:rowOff>154939</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165117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45720</xdr:rowOff>
    </xdr:from>
    <xdr:to>
      <xdr:col>6</xdr:col>
      <xdr:colOff>171450</xdr:colOff>
      <xdr:row>76</xdr:row>
      <xdr:rowOff>147320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157497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160020</xdr:rowOff>
    </xdr:from>
    <xdr:to>
      <xdr:col>24</xdr:col>
      <xdr:colOff>76200</xdr:colOff>
      <xdr:row>79</xdr:row>
      <xdr:rowOff>90170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132097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19050</xdr:rowOff>
    </xdr:from>
    <xdr:to>
      <xdr:col>20</xdr:col>
      <xdr:colOff>38100</xdr:colOff>
      <xdr:row>78</xdr:row>
      <xdr:rowOff>120650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105427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478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144780</xdr:rowOff>
    </xdr:from>
    <xdr:to>
      <xdr:col>15</xdr:col>
      <xdr:colOff>149225</xdr:colOff>
      <xdr:row>77</xdr:row>
      <xdr:rowOff>74930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59707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87630</xdr:rowOff>
    </xdr:from>
    <xdr:to>
      <xdr:col>11</xdr:col>
      <xdr:colOff>60325</xdr:colOff>
      <xdr:row>77</xdr:row>
      <xdr:rowOff>17780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2557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102870</xdr:rowOff>
    </xdr:from>
    <xdr:to>
      <xdr:col>6</xdr:col>
      <xdr:colOff>171450</xdr:colOff>
      <xdr:row>77</xdr:row>
      <xdr:rowOff>33020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17797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今後数年、公債費が高止まりし経常収支比率を押し上げると見込まれ、財政の硬直化が一層進むと想定される。経常経費全体の抑制を図るため、事務事業の不断の見直しが不可欠である。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17599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608560"/>
          <a:ext cx="0" cy="1296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161126</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17599</xdr:rowOff>
    </xdr:from>
    <xdr:to>
      <xdr:col>82</xdr:col>
      <xdr:colOff>196850</xdr:colOff>
      <xdr:row>81</xdr:row>
      <xdr:rowOff>17599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97608</xdr:rowOff>
    </xdr:from>
    <xdr:to>
      <xdr:col>82</xdr:col>
      <xdr:colOff>107950</xdr:colOff>
      <xdr:row>78</xdr:row>
      <xdr:rowOff>133531</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5671800" y="13470708"/>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91095</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1212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74568</xdr:rowOff>
    </xdr:from>
    <xdr:to>
      <xdr:col>82</xdr:col>
      <xdr:colOff>158750</xdr:colOff>
      <xdr:row>78</xdr:row>
      <xdr:rowOff>4718</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7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94343</xdr:rowOff>
    </xdr:from>
    <xdr:to>
      <xdr:col>78</xdr:col>
      <xdr:colOff>69850</xdr:colOff>
      <xdr:row>78</xdr:row>
      <xdr:rowOff>133531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467443"/>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25581</xdr:rowOff>
    </xdr:from>
    <xdr:to>
      <xdr:col>78</xdr:col>
      <xdr:colOff>120650</xdr:colOff>
      <xdr:row>77</xdr:row>
      <xdr:rowOff>127181</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137358</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996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55155</xdr:rowOff>
    </xdr:from>
    <xdr:to>
      <xdr:col>73</xdr:col>
      <xdr:colOff>180975</xdr:colOff>
      <xdr:row>78</xdr:row>
      <xdr:rowOff>94343</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3428255"/>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128451</xdr:rowOff>
    </xdr:from>
    <xdr:to>
      <xdr:col>74</xdr:col>
      <xdr:colOff>31750</xdr:colOff>
      <xdr:row>77</xdr:row>
      <xdr:rowOff>58601</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68778</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927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55155</xdr:rowOff>
    </xdr:from>
    <xdr:to>
      <xdr:col>69</xdr:col>
      <xdr:colOff>92075</xdr:colOff>
      <xdr:row>78</xdr:row>
      <xdr:rowOff>120469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428255"/>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81099</xdr:rowOff>
    </xdr:from>
    <xdr:to>
      <xdr:col>69</xdr:col>
      <xdr:colOff>142875</xdr:colOff>
      <xdr:row>78</xdr:row>
      <xdr:rowOff>11249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28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21426</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051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120287</xdr:rowOff>
    </xdr:from>
    <xdr:to>
      <xdr:col>65</xdr:col>
      <xdr:colOff>53975</xdr:colOff>
      <xdr:row>78</xdr:row>
      <xdr:rowOff>50437</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321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60614</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09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46808</xdr:rowOff>
    </xdr:from>
    <xdr:to>
      <xdr:col>82</xdr:col>
      <xdr:colOff>158750</xdr:colOff>
      <xdr:row>78</xdr:row>
      <xdr:rowOff>148408</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41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18885</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39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82731</xdr:rowOff>
    </xdr:from>
    <xdr:to>
      <xdr:col>78</xdr:col>
      <xdr:colOff>120650</xdr:colOff>
      <xdr:row>79</xdr:row>
      <xdr:rowOff>12881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45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169108</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542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43543</xdr:rowOff>
    </xdr:from>
    <xdr:to>
      <xdr:col>74</xdr:col>
      <xdr:colOff>31750</xdr:colOff>
      <xdr:row>78</xdr:row>
      <xdr:rowOff>145143</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41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129920</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50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4355</xdr:rowOff>
    </xdr:from>
    <xdr:to>
      <xdr:col>69</xdr:col>
      <xdr:colOff>142875</xdr:colOff>
      <xdr:row>78</xdr:row>
      <xdr:rowOff>105955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37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90732</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463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69669</xdr:rowOff>
    </xdr:from>
    <xdr:to>
      <xdr:col>65</xdr:col>
      <xdr:colOff>53975</xdr:colOff>
      <xdr:row>78</xdr:row>
      <xdr:rowOff>171269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44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156046</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529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福島県三島町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21</xdr:row>
      <xdr:rowOff>3175</xdr:rowOff>
    </xdr:from>
    <xdr:to>
      <xdr:col>33</xdr:col>
      <xdr:colOff>114300</xdr:colOff>
      <xdr:row>21</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6" name="テキスト ボックス 45">
          <a:extLst>
            <a:ext uri="{FF2B5EF4-FFF2-40B4-BE49-F238E27FC236}">
              <a16:creationId xmlns:a16="http://schemas.microsoft.com/office/drawing/2014/main" id="{00000000-0008-0000-0500-00002E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7" name="人口1人当たり決算額の推移グラフ枠130">
          <a:extLst>
            <a:ext uri="{FF2B5EF4-FFF2-40B4-BE49-F238E27FC236}">
              <a16:creationId xmlns:a16="http://schemas.microsoft.com/office/drawing/2014/main" id="{00000000-0008-0000-0500-00002F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3584</xdr:rowOff>
    </xdr:from>
    <xdr:to>
      <xdr:col>29</xdr:col>
      <xdr:colOff>127000</xdr:colOff>
      <xdr:row>20</xdr:row>
      <xdr:rowOff>21266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651500" y="2108609"/>
          <a:ext cx="0" cy="13892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164793</xdr:rowOff>
    </xdr:from>
    <xdr:ext cx="762000" cy="259045"/>
    <xdr:sp macro="" textlink="">
      <xdr:nvSpPr>
        <xdr:cNvPr id="49" name="人口1人当たり決算額の推移最小値テキスト130">
          <a:extLst>
            <a:ext uri="{FF2B5EF4-FFF2-40B4-BE49-F238E27FC236}">
              <a16:creationId xmlns:a16="http://schemas.microsoft.com/office/drawing/2014/main" id="{00000000-0008-0000-0500-000031000000}"/>
            </a:ext>
          </a:extLst>
        </xdr:cNvPr>
        <xdr:cNvSpPr txBox="1"/>
      </xdr:nvSpPr>
      <xdr:spPr>
        <a:xfrm>
          <a:off x="5740400" y="3469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21266</xdr:rowOff>
    </xdr:from>
    <xdr:to>
      <xdr:col>30</xdr:col>
      <xdr:colOff>25400</xdr:colOff>
      <xdr:row>20</xdr:row>
      <xdr:rowOff>21266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34978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89961</xdr:rowOff>
    </xdr:from>
    <xdr:ext cx="762000" cy="259045"/>
    <xdr:sp macro="" textlink="">
      <xdr:nvSpPr>
        <xdr:cNvPr id="51" name="人口1人当たり決算額の推移最大値テキスト130">
          <a:extLst>
            <a:ext uri="{FF2B5EF4-FFF2-40B4-BE49-F238E27FC236}">
              <a16:creationId xmlns:a16="http://schemas.microsoft.com/office/drawing/2014/main" id="{00000000-0008-0000-0500-000033000000}"/>
            </a:ext>
          </a:extLst>
        </xdr:cNvPr>
        <xdr:cNvSpPr txBox="1"/>
      </xdr:nvSpPr>
      <xdr:spPr>
        <a:xfrm>
          <a:off x="5740400" y="185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3584</xdr:rowOff>
    </xdr:from>
    <xdr:to>
      <xdr:col>30</xdr:col>
      <xdr:colOff>25400</xdr:colOff>
      <xdr:row>12</xdr:row>
      <xdr:rowOff>3584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562600" y="21086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8783</xdr:rowOff>
    </xdr:from>
    <xdr:to>
      <xdr:col>29</xdr:col>
      <xdr:colOff>127000</xdr:colOff>
      <xdr:row>18</xdr:row>
      <xdr:rowOff>25132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5003800" y="3142508"/>
          <a:ext cx="647700" cy="163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1956</xdr:rowOff>
    </xdr:from>
    <xdr:ext cx="762000" cy="259045"/>
    <xdr:sp macro="" textlink="">
      <xdr:nvSpPr>
        <xdr:cNvPr id="54" name="人口1人当たり決算額の推移平均値テキスト130">
          <a:extLst>
            <a:ext uri="{FF2B5EF4-FFF2-40B4-BE49-F238E27FC236}">
              <a16:creationId xmlns:a16="http://schemas.microsoft.com/office/drawing/2014/main" id="{00000000-0008-0000-0500-000036000000}"/>
            </a:ext>
          </a:extLst>
        </xdr:cNvPr>
        <xdr:cNvSpPr txBox="1"/>
      </xdr:nvSpPr>
      <xdr:spPr>
        <a:xfrm>
          <a:off x="5740400" y="31356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29879</xdr:rowOff>
    </xdr:from>
    <xdr:to>
      <xdr:col>29</xdr:col>
      <xdr:colOff>177800</xdr:colOff>
      <xdr:row>18</xdr:row>
      <xdr:rowOff>131479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5600700" y="31636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25132</xdr:rowOff>
    </xdr:from>
    <xdr:to>
      <xdr:col>26</xdr:col>
      <xdr:colOff>50800</xdr:colOff>
      <xdr:row>18</xdr:row>
      <xdr:rowOff>44094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4305300" y="3158857"/>
          <a:ext cx="698500" cy="189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60106</xdr:rowOff>
    </xdr:from>
    <xdr:to>
      <xdr:col>26</xdr:col>
      <xdr:colOff>101600</xdr:colOff>
      <xdr:row>18</xdr:row>
      <xdr:rowOff>161706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953000" y="31938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146483</xdr:rowOff>
    </xdr:from>
    <xdr:ext cx="7366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4622800" y="3280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44094</xdr:rowOff>
    </xdr:from>
    <xdr:to>
      <xdr:col>22</xdr:col>
      <xdr:colOff>114300</xdr:colOff>
      <xdr:row>18</xdr:row>
      <xdr:rowOff>67609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3606800" y="3177819"/>
          <a:ext cx="698500" cy="235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82214</xdr:rowOff>
    </xdr:from>
    <xdr:to>
      <xdr:col>22</xdr:col>
      <xdr:colOff>165100</xdr:colOff>
      <xdr:row>19</xdr:row>
      <xdr:rowOff>12364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4254500" y="32159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168591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924300" y="330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67609</xdr:rowOff>
    </xdr:from>
    <xdr:to>
      <xdr:col>18</xdr:col>
      <xdr:colOff>177800</xdr:colOff>
      <xdr:row>18</xdr:row>
      <xdr:rowOff>79813</xdr:rowOff>
    </xdr:to>
    <xdr:cxnSp macro="">
      <xdr:nvCxnSpPr>
        <xdr:cNvPr id="62" name="直線コネクタ 61">
          <a:extLst>
            <a:ext uri="{FF2B5EF4-FFF2-40B4-BE49-F238E27FC236}">
              <a16:creationId xmlns:a16="http://schemas.microsoft.com/office/drawing/2014/main" id="{00000000-0008-0000-0500-00003E000000}"/>
            </a:ext>
          </a:extLst>
        </xdr:cNvPr>
        <xdr:cNvCxnSpPr/>
      </xdr:nvCxnSpPr>
      <xdr:spPr bwMode="auto">
        <a:xfrm flipV="1">
          <a:off x="2908300" y="3201334"/>
          <a:ext cx="698500" cy="122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145991</xdr:rowOff>
    </xdr:from>
    <xdr:to>
      <xdr:col>19</xdr:col>
      <xdr:colOff>38100</xdr:colOff>
      <xdr:row>19</xdr:row>
      <xdr:rowOff>76141</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3556000" y="32797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60918</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225800" y="336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155686</xdr:rowOff>
    </xdr:from>
    <xdr:to>
      <xdr:col>15</xdr:col>
      <xdr:colOff>101600</xdr:colOff>
      <xdr:row>19</xdr:row>
      <xdr:rowOff>85836</xdr:rowOff>
    </xdr:to>
    <xdr:sp macro="" textlink="">
      <xdr:nvSpPr>
        <xdr:cNvPr id="65" name="フローチャート: 判断 64">
          <a:extLst>
            <a:ext uri="{FF2B5EF4-FFF2-40B4-BE49-F238E27FC236}">
              <a16:creationId xmlns:a16="http://schemas.microsoft.com/office/drawing/2014/main" id="{00000000-0008-0000-0500-000041000000}"/>
            </a:ext>
          </a:extLst>
        </xdr:cNvPr>
        <xdr:cNvSpPr/>
      </xdr:nvSpPr>
      <xdr:spPr bwMode="auto">
        <a:xfrm>
          <a:off x="2857500" y="3289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70613</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527300" y="3375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129433</xdr:rowOff>
    </xdr:from>
    <xdr:to>
      <xdr:col>29</xdr:col>
      <xdr:colOff>177800</xdr:colOff>
      <xdr:row>18</xdr:row>
      <xdr:rowOff>59583</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5600700" y="30917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145960</xdr:rowOff>
    </xdr:from>
    <xdr:ext cx="762000" cy="259045"/>
    <xdr:sp macro="" textlink="">
      <xdr:nvSpPr>
        <xdr:cNvPr id="73" name="人口1人当たり決算額の推移該当値テキスト130">
          <a:extLst>
            <a:ext uri="{FF2B5EF4-FFF2-40B4-BE49-F238E27FC236}">
              <a16:creationId xmlns:a16="http://schemas.microsoft.com/office/drawing/2014/main" id="{00000000-0008-0000-0500-000049000000}"/>
            </a:ext>
          </a:extLst>
        </xdr:cNvPr>
        <xdr:cNvSpPr txBox="1"/>
      </xdr:nvSpPr>
      <xdr:spPr>
        <a:xfrm>
          <a:off x="5740400" y="293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145782</xdr:rowOff>
    </xdr:from>
    <xdr:to>
      <xdr:col>26</xdr:col>
      <xdr:colOff>101600</xdr:colOff>
      <xdr:row>18</xdr:row>
      <xdr:rowOff>75932</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953000" y="31080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86109</xdr:rowOff>
    </xdr:from>
    <xdr:ext cx="7366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4622800" y="287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164744</xdr:rowOff>
    </xdr:from>
    <xdr:to>
      <xdr:col>22</xdr:col>
      <xdr:colOff>165100</xdr:colOff>
      <xdr:row>18</xdr:row>
      <xdr:rowOff>94894</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4254500" y="31270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105071</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924300" y="289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16809</xdr:rowOff>
    </xdr:from>
    <xdr:to>
      <xdr:col>19</xdr:col>
      <xdr:colOff>38100</xdr:colOff>
      <xdr:row>18</xdr:row>
      <xdr:rowOff>118409</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3556000" y="31505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128586</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3225800" y="2919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29013</xdr:rowOff>
    </xdr:from>
    <xdr:to>
      <xdr:col>15</xdr:col>
      <xdr:colOff>101600</xdr:colOff>
      <xdr:row>18</xdr:row>
      <xdr:rowOff>130613</xdr:rowOff>
    </xdr:to>
    <xdr:sp macro="" textlink="">
      <xdr:nvSpPr>
        <xdr:cNvPr id="80" name="楕円 79">
          <a:extLst>
            <a:ext uri="{FF2B5EF4-FFF2-40B4-BE49-F238E27FC236}">
              <a16:creationId xmlns:a16="http://schemas.microsoft.com/office/drawing/2014/main" id="{00000000-0008-0000-0500-000050000000}"/>
            </a:ext>
          </a:extLst>
        </xdr:cNvPr>
        <xdr:cNvSpPr/>
      </xdr:nvSpPr>
      <xdr:spPr bwMode="auto">
        <a:xfrm>
          <a:off x="2857500" y="31627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140790</xdr:rowOff>
    </xdr:from>
    <xdr:ext cx="762000" cy="259045"/>
    <xdr:sp macro="" textlink="">
      <xdr:nvSpPr>
        <xdr:cNvPr id="81" name="テキスト ボックス 80">
          <a:extLst>
            <a:ext uri="{FF2B5EF4-FFF2-40B4-BE49-F238E27FC236}">
              <a16:creationId xmlns:a16="http://schemas.microsoft.com/office/drawing/2014/main" id="{00000000-0008-0000-0500-000051000000}"/>
            </a:ext>
          </a:extLst>
        </xdr:cNvPr>
        <xdr:cNvSpPr txBox="1"/>
      </xdr:nvSpPr>
      <xdr:spPr>
        <a:xfrm>
          <a:off x="2527300" y="2931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3" name="角丸四角形 82">
          <a:extLst>
            <a:ext uri="{FF2B5EF4-FFF2-40B4-BE49-F238E27FC236}">
              <a16:creationId xmlns:a16="http://schemas.microsoft.com/office/drawing/2014/main" id="{00000000-0008-0000-0500-000053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2" name="楕円 91">
          <a:extLst>
            <a:ext uri="{FF2B5EF4-FFF2-40B4-BE49-F238E27FC236}">
              <a16:creationId xmlns:a16="http://schemas.microsoft.com/office/drawing/2014/main" id="{00000000-0008-0000-0500-00005C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3" name="フローチャート: 判断 92">
          <a:extLst>
            <a:ext uri="{FF2B5EF4-FFF2-40B4-BE49-F238E27FC236}">
              <a16:creationId xmlns:a16="http://schemas.microsoft.com/office/drawing/2014/main" id="{00000000-0008-0000-0500-00005D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4" name="正方形/長方形 93">
          <a:extLst>
            <a:ext uri="{FF2B5EF4-FFF2-40B4-BE49-F238E27FC236}">
              <a16:creationId xmlns:a16="http://schemas.microsoft.com/office/drawing/2014/main" id="{00000000-0008-0000-0500-00005E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229180</xdr:rowOff>
    </xdr:from>
    <xdr:to>
      <xdr:col>29</xdr:col>
      <xdr:colOff>127000</xdr:colOff>
      <xdr:row>37</xdr:row>
      <xdr:rowOff>151479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53730"/>
          <a:ext cx="0" cy="11224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123556</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248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151479</xdr:rowOff>
    </xdr:from>
    <xdr:to>
      <xdr:col>30</xdr:col>
      <xdr:colOff>25400</xdr:colOff>
      <xdr:row>37</xdr:row>
      <xdr:rowOff>151479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2761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144107</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9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229180</xdr:rowOff>
    </xdr:from>
    <xdr:to>
      <xdr:col>30</xdr:col>
      <xdr:colOff>25400</xdr:colOff>
      <xdr:row>33</xdr:row>
      <xdr:rowOff>229180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53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333685</xdr:rowOff>
    </xdr:from>
    <xdr:to>
      <xdr:col>29</xdr:col>
      <xdr:colOff>127000</xdr:colOff>
      <xdr:row>35</xdr:row>
      <xdr:rowOff>159880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601135"/>
          <a:ext cx="647700" cy="1690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268213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8785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296136</xdr:rowOff>
    </xdr:from>
    <xdr:to>
      <xdr:col>29</xdr:col>
      <xdr:colOff>177800</xdr:colOff>
      <xdr:row>36</xdr:row>
      <xdr:rowOff>54836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06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159880</xdr:rowOff>
    </xdr:from>
    <xdr:to>
      <xdr:col>26</xdr:col>
      <xdr:colOff>50800</xdr:colOff>
      <xdr:row>35</xdr:row>
      <xdr:rowOff>310070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770230"/>
          <a:ext cx="698500" cy="1501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322307</xdr:rowOff>
    </xdr:from>
    <xdr:to>
      <xdr:col>26</xdr:col>
      <xdr:colOff>101600</xdr:colOff>
      <xdr:row>36</xdr:row>
      <xdr:rowOff>81007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932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65784</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019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310070</xdr:rowOff>
    </xdr:from>
    <xdr:to>
      <xdr:col>22</xdr:col>
      <xdr:colOff>114300</xdr:colOff>
      <xdr:row>36</xdr:row>
      <xdr:rowOff>56366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920420"/>
          <a:ext cx="698500" cy="891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3421</xdr:rowOff>
    </xdr:from>
    <xdr:to>
      <xdr:col>22</xdr:col>
      <xdr:colOff>165100</xdr:colOff>
      <xdr:row>36</xdr:row>
      <xdr:rowOff>105021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956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89798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043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56366</xdr:rowOff>
    </xdr:from>
    <xdr:to>
      <xdr:col>18</xdr:col>
      <xdr:colOff>177800</xdr:colOff>
      <xdr:row>36</xdr:row>
      <xdr:rowOff>106148</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009616"/>
          <a:ext cx="698500" cy="497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37986</xdr:rowOff>
    </xdr:from>
    <xdr:to>
      <xdr:col>19</xdr:col>
      <xdr:colOff>38100</xdr:colOff>
      <xdr:row>36</xdr:row>
      <xdr:rowOff>139586</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9912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124363</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077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46044</xdr:rowOff>
    </xdr:from>
    <xdr:to>
      <xdr:col>15</xdr:col>
      <xdr:colOff>101600</xdr:colOff>
      <xdr:row>36</xdr:row>
      <xdr:rowOff>147644</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9992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157821</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768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282885</xdr:rowOff>
    </xdr:from>
    <xdr:to>
      <xdr:col>29</xdr:col>
      <xdr:colOff>177800</xdr:colOff>
      <xdr:row>35</xdr:row>
      <xdr:rowOff>41585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550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127962</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395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109080</xdr:rowOff>
    </xdr:from>
    <xdr:to>
      <xdr:col>26</xdr:col>
      <xdr:colOff>101600</xdr:colOff>
      <xdr:row>35</xdr:row>
      <xdr:rowOff>210680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7194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220857</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488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259270</xdr:rowOff>
    </xdr:from>
    <xdr:to>
      <xdr:col>22</xdr:col>
      <xdr:colOff>165100</xdr:colOff>
      <xdr:row>36</xdr:row>
      <xdr:rowOff>17970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8696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28147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6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5566</xdr:rowOff>
    </xdr:from>
    <xdr:to>
      <xdr:col>19</xdr:col>
      <xdr:colOff>38100</xdr:colOff>
      <xdr:row>36</xdr:row>
      <xdr:rowOff>107166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9588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117343</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727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55348</xdr:rowOff>
    </xdr:from>
    <xdr:to>
      <xdr:col>15</xdr:col>
      <xdr:colOff>101600</xdr:colOff>
      <xdr:row>36</xdr:row>
      <xdr:rowOff>156948</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0085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141725</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094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福島県三島町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1,380
1,371
90.81
3,015,215
2,904,458
109,158
1,484,167
3,585,519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155789</xdr:rowOff>
    </xdr:from>
    <xdr:to>
      <xdr:col>24</xdr:col>
      <xdr:colOff>62865</xdr:colOff>
      <xdr:row>38</xdr:row>
      <xdr:rowOff>114308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127839"/>
          <a:ext cx="1270" cy="1501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118135</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3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114308</xdr:rowOff>
    </xdr:from>
    <xdr:to>
      <xdr:col>24</xdr:col>
      <xdr:colOff>152400</xdr:colOff>
      <xdr:row>38</xdr:row>
      <xdr:rowOff>114308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2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102466</xdr:rowOff>
    </xdr:from>
    <xdr:ext cx="690189"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030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155789</xdr:rowOff>
    </xdr:from>
    <xdr:to>
      <xdr:col>24</xdr:col>
      <xdr:colOff>152400</xdr:colOff>
      <xdr:row>29</xdr:row>
      <xdr:rowOff>155789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127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106860</xdr:rowOff>
    </xdr:from>
    <xdr:to>
      <xdr:col>24</xdr:col>
      <xdr:colOff>63500</xdr:colOff>
      <xdr:row>36</xdr:row>
      <xdr:rowOff>109115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279060"/>
          <a:ext cx="838200" cy="2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93889</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266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115462</xdr:rowOff>
    </xdr:from>
    <xdr:to>
      <xdr:col>24</xdr:col>
      <xdr:colOff>114300</xdr:colOff>
      <xdr:row>37</xdr:row>
      <xdr:rowOff>45612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28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109115</xdr:rowOff>
    </xdr:from>
    <xdr:to>
      <xdr:col>19</xdr:col>
      <xdr:colOff>177800</xdr:colOff>
      <xdr:row>36</xdr:row>
      <xdr:rowOff>120031</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281315"/>
          <a:ext cx="889000" cy="10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145288</xdr:rowOff>
    </xdr:from>
    <xdr:to>
      <xdr:col>20</xdr:col>
      <xdr:colOff>38100</xdr:colOff>
      <xdr:row>37</xdr:row>
      <xdr:rowOff>75438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66565</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10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120031</xdr:rowOff>
    </xdr:from>
    <xdr:to>
      <xdr:col>15</xdr:col>
      <xdr:colOff>50800</xdr:colOff>
      <xdr:row>36</xdr:row>
      <xdr:rowOff>157304</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292231"/>
          <a:ext cx="889000" cy="37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166147</xdr:rowOff>
    </xdr:from>
    <xdr:to>
      <xdr:col>15</xdr:col>
      <xdr:colOff>101600</xdr:colOff>
      <xdr:row>37</xdr:row>
      <xdr:rowOff>96297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87424</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31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157304</xdr:rowOff>
    </xdr:from>
    <xdr:to>
      <xdr:col>10</xdr:col>
      <xdr:colOff>114300</xdr:colOff>
      <xdr:row>37</xdr:row>
      <xdr:rowOff>56197</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329504"/>
          <a:ext cx="889000" cy="70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64860</xdr:rowOff>
    </xdr:from>
    <xdr:to>
      <xdr:col>10</xdr:col>
      <xdr:colOff>165100</xdr:colOff>
      <xdr:row>37</xdr:row>
      <xdr:rowOff>166460</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408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157587</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501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109794</xdr:rowOff>
    </xdr:from>
    <xdr:to>
      <xdr:col>6</xdr:col>
      <xdr:colOff>38100</xdr:colOff>
      <xdr:row>38</xdr:row>
      <xdr:rowOff>39944</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453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31071</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546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56060</xdr:rowOff>
    </xdr:from>
    <xdr:to>
      <xdr:col>24</xdr:col>
      <xdr:colOff>114300</xdr:colOff>
      <xdr:row>36</xdr:row>
      <xdr:rowOff>157660</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22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78937</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07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58315</xdr:rowOff>
    </xdr:from>
    <xdr:to>
      <xdr:col>20</xdr:col>
      <xdr:colOff>38100</xdr:colOff>
      <xdr:row>36</xdr:row>
      <xdr:rowOff>159915</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23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4992</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005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69231</xdr:rowOff>
    </xdr:from>
    <xdr:to>
      <xdr:col>15</xdr:col>
      <xdr:colOff>101600</xdr:colOff>
      <xdr:row>36</xdr:row>
      <xdr:rowOff>170831</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24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15908</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016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106504</xdr:rowOff>
    </xdr:from>
    <xdr:to>
      <xdr:col>10</xdr:col>
      <xdr:colOff>165100</xdr:colOff>
      <xdr:row>37</xdr:row>
      <xdr:rowOff>36654</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27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53181</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053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5397</xdr:rowOff>
    </xdr:from>
    <xdr:to>
      <xdr:col>6</xdr:col>
      <xdr:colOff>38100</xdr:colOff>
      <xdr:row>37</xdr:row>
      <xdr:rowOff>106997</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34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123524</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124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9270</xdr:rowOff>
    </xdr:from>
    <xdr:to>
      <xdr:col>24</xdr:col>
      <xdr:colOff>62865</xdr:colOff>
      <xdr:row>57</xdr:row>
      <xdr:rowOff>144040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753220"/>
          <a:ext cx="1270" cy="116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147867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92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144040</xdr:rowOff>
    </xdr:from>
    <xdr:to>
      <xdr:col>24</xdr:col>
      <xdr:colOff>152400</xdr:colOff>
      <xdr:row>57</xdr:row>
      <xdr:rowOff>144040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916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127397</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5284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2,128,224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9270</xdr:rowOff>
    </xdr:from>
    <xdr:to>
      <xdr:col>24</xdr:col>
      <xdr:colOff>152400</xdr:colOff>
      <xdr:row>51</xdr:row>
      <xdr:rowOff>9270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753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24214</xdr:rowOff>
    </xdr:from>
    <xdr:to>
      <xdr:col>24</xdr:col>
      <xdr:colOff>63500</xdr:colOff>
      <xdr:row>57</xdr:row>
      <xdr:rowOff>25181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796864"/>
          <a:ext cx="838200" cy="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123480</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7246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145053</xdr:rowOff>
    </xdr:from>
    <xdr:to>
      <xdr:col>24</xdr:col>
      <xdr:colOff>114300</xdr:colOff>
      <xdr:row>57</xdr:row>
      <xdr:rowOff>75203</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74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25181</xdr:rowOff>
    </xdr:from>
    <xdr:to>
      <xdr:col>19</xdr:col>
      <xdr:colOff>177800</xdr:colOff>
      <xdr:row>57</xdr:row>
      <xdr:rowOff>30431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797831"/>
          <a:ext cx="889000" cy="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154837</xdr:rowOff>
    </xdr:from>
    <xdr:to>
      <xdr:col>20</xdr:col>
      <xdr:colOff>38100</xdr:colOff>
      <xdr:row>57</xdr:row>
      <xdr:rowOff>84987</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76114</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848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30431</xdr:rowOff>
    </xdr:from>
    <xdr:to>
      <xdr:col>15</xdr:col>
      <xdr:colOff>50800</xdr:colOff>
      <xdr:row>57</xdr:row>
      <xdr:rowOff>37761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803081"/>
          <a:ext cx="889000" cy="7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3532</xdr:rowOff>
    </xdr:from>
    <xdr:to>
      <xdr:col>15</xdr:col>
      <xdr:colOff>101600</xdr:colOff>
      <xdr:row>57</xdr:row>
      <xdr:rowOff>105132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77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96259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86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37761</xdr:rowOff>
    </xdr:from>
    <xdr:to>
      <xdr:col>10</xdr:col>
      <xdr:colOff>114300</xdr:colOff>
      <xdr:row>57</xdr:row>
      <xdr:rowOff>45155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810411"/>
          <a:ext cx="889000" cy="7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30222</xdr:rowOff>
    </xdr:from>
    <xdr:to>
      <xdr:col>10</xdr:col>
      <xdr:colOff>165100</xdr:colOff>
      <xdr:row>57</xdr:row>
      <xdr:rowOff>131822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80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122949</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895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38112</xdr:rowOff>
    </xdr:from>
    <xdr:to>
      <xdr:col>6</xdr:col>
      <xdr:colOff>38100</xdr:colOff>
      <xdr:row>57</xdr:row>
      <xdr:rowOff>139712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81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130839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90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144864</xdr:rowOff>
    </xdr:from>
    <xdr:to>
      <xdr:col>24</xdr:col>
      <xdr:colOff>114300</xdr:colOff>
      <xdr:row>57</xdr:row>
      <xdr:rowOff>75014</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74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104241</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533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145831</xdr:rowOff>
    </xdr:from>
    <xdr:to>
      <xdr:col>20</xdr:col>
      <xdr:colOff>38100</xdr:colOff>
      <xdr:row>57</xdr:row>
      <xdr:rowOff>75981</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74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92508</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522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151081</xdr:rowOff>
    </xdr:from>
    <xdr:to>
      <xdr:col>15</xdr:col>
      <xdr:colOff>101600</xdr:colOff>
      <xdr:row>57</xdr:row>
      <xdr:rowOff>81231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752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97758</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527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158411</xdr:rowOff>
    </xdr:from>
    <xdr:to>
      <xdr:col>10</xdr:col>
      <xdr:colOff>165100</xdr:colOff>
      <xdr:row>57</xdr:row>
      <xdr:rowOff>88561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75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105088</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534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165805</xdr:rowOff>
    </xdr:from>
    <xdr:to>
      <xdr:col>6</xdr:col>
      <xdr:colOff>38100</xdr:colOff>
      <xdr:row>57</xdr:row>
      <xdr:rowOff>95955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76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112482</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542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106836</xdr:rowOff>
    </xdr:from>
    <xdr:to>
      <xdr:col>24</xdr:col>
      <xdr:colOff>62865</xdr:colOff>
      <xdr:row>78</xdr:row>
      <xdr:rowOff>137711</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279786"/>
          <a:ext cx="1270" cy="1231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141538</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4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137711</xdr:rowOff>
    </xdr:from>
    <xdr:to>
      <xdr:col>24</xdr:col>
      <xdr:colOff>152400</xdr:colOff>
      <xdr:row>78</xdr:row>
      <xdr:rowOff>137711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1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53513</xdr:rowOff>
    </xdr:from>
    <xdr:ext cx="599010"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2055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106836</xdr:rowOff>
    </xdr:from>
    <xdr:to>
      <xdr:col>24</xdr:col>
      <xdr:colOff>152400</xdr:colOff>
      <xdr:row>71</xdr:row>
      <xdr:rowOff>106836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27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140235</xdr:rowOff>
    </xdr:from>
    <xdr:to>
      <xdr:col>24</xdr:col>
      <xdr:colOff>63500</xdr:colOff>
      <xdr:row>76</xdr:row>
      <xdr:rowOff>18912</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3797300" y="12998985"/>
          <a:ext cx="838200" cy="50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108205</xdr:rowOff>
    </xdr:from>
    <xdr:ext cx="534377"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309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129778</xdr:rowOff>
    </xdr:from>
    <xdr:to>
      <xdr:col>24</xdr:col>
      <xdr:colOff>114300</xdr:colOff>
      <xdr:row>78</xdr:row>
      <xdr:rowOff>59928</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33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67947</xdr:rowOff>
    </xdr:from>
    <xdr:to>
      <xdr:col>19</xdr:col>
      <xdr:colOff>177800</xdr:colOff>
      <xdr:row>75</xdr:row>
      <xdr:rowOff>140235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2908300" y="12926697"/>
          <a:ext cx="889000" cy="72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130697</xdr:rowOff>
    </xdr:from>
    <xdr:to>
      <xdr:col>20</xdr:col>
      <xdr:colOff>38100</xdr:colOff>
      <xdr:row>78</xdr:row>
      <xdr:rowOff>60847</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33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51974</xdr:rowOff>
    </xdr:from>
    <xdr:ext cx="534377"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30111" y="1342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67947</xdr:rowOff>
    </xdr:from>
    <xdr:to>
      <xdr:col>15</xdr:col>
      <xdr:colOff>50800</xdr:colOff>
      <xdr:row>76</xdr:row>
      <xdr:rowOff>25198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2926697"/>
          <a:ext cx="889000" cy="128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137282</xdr:rowOff>
    </xdr:from>
    <xdr:to>
      <xdr:col>15</xdr:col>
      <xdr:colOff>101600</xdr:colOff>
      <xdr:row>78</xdr:row>
      <xdr:rowOff>67432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33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58559</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41111" y="13431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25198</xdr:rowOff>
    </xdr:from>
    <xdr:to>
      <xdr:col>10</xdr:col>
      <xdr:colOff>114300</xdr:colOff>
      <xdr:row>77</xdr:row>
      <xdr:rowOff>99502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055398"/>
          <a:ext cx="889000" cy="245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135708</xdr:rowOff>
    </xdr:from>
    <xdr:to>
      <xdr:col>10</xdr:col>
      <xdr:colOff>165100</xdr:colOff>
      <xdr:row>78</xdr:row>
      <xdr:rowOff>65858</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33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56985</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52111" y="1343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2704</xdr:rowOff>
    </xdr:from>
    <xdr:to>
      <xdr:col>6</xdr:col>
      <xdr:colOff>38100</xdr:colOff>
      <xdr:row>78</xdr:row>
      <xdr:rowOff>104304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7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95431</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63111" y="13468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139562</xdr:rowOff>
    </xdr:from>
    <xdr:to>
      <xdr:col>24</xdr:col>
      <xdr:colOff>114300</xdr:colOff>
      <xdr:row>76</xdr:row>
      <xdr:rowOff>69712</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299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162439</xdr:rowOff>
    </xdr:from>
    <xdr:ext cx="599010"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2849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89435</xdr:rowOff>
    </xdr:from>
    <xdr:to>
      <xdr:col>20</xdr:col>
      <xdr:colOff>38100</xdr:colOff>
      <xdr:row>76</xdr:row>
      <xdr:rowOff>19585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294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36112</xdr:rowOff>
    </xdr:from>
    <xdr:ext cx="59901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497795" y="12723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17147</xdr:rowOff>
    </xdr:from>
    <xdr:to>
      <xdr:col>15</xdr:col>
      <xdr:colOff>101600</xdr:colOff>
      <xdr:row>75</xdr:row>
      <xdr:rowOff>118747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287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135274</xdr:rowOff>
    </xdr:from>
    <xdr:ext cx="59901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08795" y="12651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145848</xdr:rowOff>
    </xdr:from>
    <xdr:to>
      <xdr:col>10</xdr:col>
      <xdr:colOff>165100</xdr:colOff>
      <xdr:row>76</xdr:row>
      <xdr:rowOff>75998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00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92525</xdr:rowOff>
    </xdr:from>
    <xdr:ext cx="59901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19795" y="12779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48702</xdr:rowOff>
    </xdr:from>
    <xdr:to>
      <xdr:col>6</xdr:col>
      <xdr:colOff>38100</xdr:colOff>
      <xdr:row>77</xdr:row>
      <xdr:rowOff>150302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25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166829</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63111" y="1302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a:extLst>
            <a:ext uri="{FF2B5EF4-FFF2-40B4-BE49-F238E27FC236}">
              <a16:creationId xmlns:a16="http://schemas.microsoft.com/office/drawing/2014/main" id="{00000000-0008-0000-06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128902</xdr:rowOff>
    </xdr:from>
    <xdr:to>
      <xdr:col>24</xdr:col>
      <xdr:colOff>62865</xdr:colOff>
      <xdr:row>98</xdr:row>
      <xdr:rowOff>68872</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flipV="1">
          <a:off x="4633595" y="15559402"/>
          <a:ext cx="1270" cy="1311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72699</xdr:rowOff>
    </xdr:from>
    <xdr:ext cx="534377" cy="259045"/>
    <xdr:sp macro="" textlink="">
      <xdr:nvSpPr>
        <xdr:cNvPr id="223" name="扶助費最小値テキスト">
          <a:extLst>
            <a:ext uri="{FF2B5EF4-FFF2-40B4-BE49-F238E27FC236}">
              <a16:creationId xmlns:a16="http://schemas.microsoft.com/office/drawing/2014/main" id="{00000000-0008-0000-0600-0000DF000000}"/>
            </a:ext>
          </a:extLst>
        </xdr:cNvPr>
        <xdr:cNvSpPr txBox="1"/>
      </xdr:nvSpPr>
      <xdr:spPr>
        <a:xfrm>
          <a:off x="4686300" y="1687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68872</xdr:rowOff>
    </xdr:from>
    <xdr:to>
      <xdr:col>24</xdr:col>
      <xdr:colOff>152400</xdr:colOff>
      <xdr:row>98</xdr:row>
      <xdr:rowOff>68872</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4546600" y="16870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75579</xdr:rowOff>
    </xdr:from>
    <xdr:ext cx="599010" cy="259045"/>
    <xdr:sp macro="" textlink="">
      <xdr:nvSpPr>
        <xdr:cNvPr id="225" name="扶助費最大値テキスト">
          <a:extLst>
            <a:ext uri="{FF2B5EF4-FFF2-40B4-BE49-F238E27FC236}">
              <a16:creationId xmlns:a16="http://schemas.microsoft.com/office/drawing/2014/main" id="{00000000-0008-0000-0600-0000E1000000}"/>
            </a:ext>
          </a:extLst>
        </xdr:cNvPr>
        <xdr:cNvSpPr txBox="1"/>
      </xdr:nvSpPr>
      <xdr:spPr>
        <a:xfrm>
          <a:off x="4686300" y="15334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128902</xdr:rowOff>
    </xdr:from>
    <xdr:to>
      <xdr:col>24</xdr:col>
      <xdr:colOff>152400</xdr:colOff>
      <xdr:row>90</xdr:row>
      <xdr:rowOff>128902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5559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91565</xdr:rowOff>
    </xdr:from>
    <xdr:to>
      <xdr:col>24</xdr:col>
      <xdr:colOff>63500</xdr:colOff>
      <xdr:row>97</xdr:row>
      <xdr:rowOff>21468</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3797300" y="16550765"/>
          <a:ext cx="838200" cy="101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5562</xdr:rowOff>
    </xdr:from>
    <xdr:ext cx="534377" cy="259045"/>
    <xdr:sp macro="" textlink="">
      <xdr:nvSpPr>
        <xdr:cNvPr id="228" name="扶助費平均値テキスト">
          <a:extLst>
            <a:ext uri="{FF2B5EF4-FFF2-40B4-BE49-F238E27FC236}">
              <a16:creationId xmlns:a16="http://schemas.microsoft.com/office/drawing/2014/main" id="{00000000-0008-0000-0600-0000E4000000}"/>
            </a:ext>
          </a:extLst>
        </xdr:cNvPr>
        <xdr:cNvSpPr txBox="1"/>
      </xdr:nvSpPr>
      <xdr:spPr>
        <a:xfrm>
          <a:off x="4686300" y="161218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154135</xdr:rowOff>
    </xdr:from>
    <xdr:to>
      <xdr:col>24</xdr:col>
      <xdr:colOff>114300</xdr:colOff>
      <xdr:row>95</xdr:row>
      <xdr:rowOff>84285</xdr:rowOff>
    </xdr:to>
    <xdr:sp macro="" textlink="">
      <xdr:nvSpPr>
        <xdr:cNvPr id="229" name="フローチャート: 判断 228">
          <a:extLst>
            <a:ext uri="{FF2B5EF4-FFF2-40B4-BE49-F238E27FC236}">
              <a16:creationId xmlns:a16="http://schemas.microsoft.com/office/drawing/2014/main" id="{00000000-0008-0000-0600-0000E5000000}"/>
            </a:ext>
          </a:extLst>
        </xdr:cNvPr>
        <xdr:cNvSpPr/>
      </xdr:nvSpPr>
      <xdr:spPr>
        <a:xfrm>
          <a:off x="45847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157752</xdr:rowOff>
    </xdr:from>
    <xdr:to>
      <xdr:col>19</xdr:col>
      <xdr:colOff>177800</xdr:colOff>
      <xdr:row>96</xdr:row>
      <xdr:rowOff>91565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2908300" y="16445502"/>
          <a:ext cx="889000" cy="105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31544</xdr:rowOff>
    </xdr:from>
    <xdr:to>
      <xdr:col>20</xdr:col>
      <xdr:colOff>38100</xdr:colOff>
      <xdr:row>95</xdr:row>
      <xdr:rowOff>133144</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3746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149671</xdr:rowOff>
    </xdr:from>
    <xdr:ext cx="534377"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3530111" y="1609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157752</xdr:rowOff>
    </xdr:from>
    <xdr:to>
      <xdr:col>15</xdr:col>
      <xdr:colOff>50800</xdr:colOff>
      <xdr:row>97</xdr:row>
      <xdr:rowOff>77124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019300" y="16445502"/>
          <a:ext cx="889000" cy="26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143428</xdr:rowOff>
    </xdr:from>
    <xdr:to>
      <xdr:col>15</xdr:col>
      <xdr:colOff>101600</xdr:colOff>
      <xdr:row>95</xdr:row>
      <xdr:rowOff>73578</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2857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90105</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2641111" y="160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77124</xdr:rowOff>
    </xdr:from>
    <xdr:to>
      <xdr:col>10</xdr:col>
      <xdr:colOff>114300</xdr:colOff>
      <xdr:row>97</xdr:row>
      <xdr:rowOff>97478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1130300" y="16707774"/>
          <a:ext cx="889000" cy="20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164224</xdr:rowOff>
    </xdr:from>
    <xdr:to>
      <xdr:col>10</xdr:col>
      <xdr:colOff>165100</xdr:colOff>
      <xdr:row>96</xdr:row>
      <xdr:rowOff>94374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1968500" y="1645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110901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1752111" y="1622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166129</xdr:rowOff>
    </xdr:from>
    <xdr:to>
      <xdr:col>6</xdr:col>
      <xdr:colOff>38100</xdr:colOff>
      <xdr:row>96</xdr:row>
      <xdr:rowOff>96279</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079500" y="1645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112806</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863111" y="16229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142118</xdr:rowOff>
    </xdr:from>
    <xdr:to>
      <xdr:col>24</xdr:col>
      <xdr:colOff>114300</xdr:colOff>
      <xdr:row>97</xdr:row>
      <xdr:rowOff>72268</xdr:rowOff>
    </xdr:to>
    <xdr:sp macro="" textlink="">
      <xdr:nvSpPr>
        <xdr:cNvPr id="246" name="楕円 245">
          <a:extLst>
            <a:ext uri="{FF2B5EF4-FFF2-40B4-BE49-F238E27FC236}">
              <a16:creationId xmlns:a16="http://schemas.microsoft.com/office/drawing/2014/main" id="{00000000-0008-0000-0600-0000F6000000}"/>
            </a:ext>
          </a:extLst>
        </xdr:cNvPr>
        <xdr:cNvSpPr/>
      </xdr:nvSpPr>
      <xdr:spPr>
        <a:xfrm>
          <a:off x="4584700" y="1660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120545</xdr:rowOff>
    </xdr:from>
    <xdr:ext cx="534377" cy="259045"/>
    <xdr:sp macro="" textlink="">
      <xdr:nvSpPr>
        <xdr:cNvPr id="247" name="扶助費該当値テキスト">
          <a:extLst>
            <a:ext uri="{FF2B5EF4-FFF2-40B4-BE49-F238E27FC236}">
              <a16:creationId xmlns:a16="http://schemas.microsoft.com/office/drawing/2014/main" id="{00000000-0008-0000-0600-0000F7000000}"/>
            </a:ext>
          </a:extLst>
        </xdr:cNvPr>
        <xdr:cNvSpPr txBox="1"/>
      </xdr:nvSpPr>
      <xdr:spPr>
        <a:xfrm>
          <a:off x="4686300" y="16579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40765</xdr:rowOff>
    </xdr:from>
    <xdr:to>
      <xdr:col>20</xdr:col>
      <xdr:colOff>38100</xdr:colOff>
      <xdr:row>96</xdr:row>
      <xdr:rowOff>142365</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3746500" y="1649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133492</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530111" y="1659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106952</xdr:rowOff>
    </xdr:from>
    <xdr:to>
      <xdr:col>15</xdr:col>
      <xdr:colOff>101600</xdr:colOff>
      <xdr:row>96</xdr:row>
      <xdr:rowOff>37102</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2857500" y="1639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28229</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641111" y="1648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26324</xdr:rowOff>
    </xdr:from>
    <xdr:to>
      <xdr:col>10</xdr:col>
      <xdr:colOff>165100</xdr:colOff>
      <xdr:row>97</xdr:row>
      <xdr:rowOff>127924</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1968500" y="1665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119051</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752111" y="1674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46678</xdr:rowOff>
    </xdr:from>
    <xdr:to>
      <xdr:col>6</xdr:col>
      <xdr:colOff>38100</xdr:colOff>
      <xdr:row>97</xdr:row>
      <xdr:rowOff>148278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079500" y="1667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139405</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863111" y="16770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111777</xdr:rowOff>
    </xdr:from>
    <xdr:ext cx="685572"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5918428" y="5598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168927</xdr:rowOff>
    </xdr:from>
    <xdr:ext cx="685572"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5918428" y="5140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補助費等グラフ枠">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58567</xdr:rowOff>
    </xdr:from>
    <xdr:to>
      <xdr:col>54</xdr:col>
      <xdr:colOff>189865</xdr:colOff>
      <xdr:row>38</xdr:row>
      <xdr:rowOff>62333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flipV="1">
          <a:off x="10475595" y="5202067"/>
          <a:ext cx="1270" cy="1375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66160</xdr:rowOff>
    </xdr:from>
    <xdr:ext cx="534377" cy="259045"/>
    <xdr:sp macro="" textlink="">
      <xdr:nvSpPr>
        <xdr:cNvPr id="278" name="補助費等最小値テキスト">
          <a:extLst>
            <a:ext uri="{FF2B5EF4-FFF2-40B4-BE49-F238E27FC236}">
              <a16:creationId xmlns:a16="http://schemas.microsoft.com/office/drawing/2014/main" id="{00000000-0008-0000-0600-000016010000}"/>
            </a:ext>
          </a:extLst>
        </xdr:cNvPr>
        <xdr:cNvSpPr txBox="1"/>
      </xdr:nvSpPr>
      <xdr:spPr>
        <a:xfrm>
          <a:off x="10528300" y="658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62333</xdr:rowOff>
    </xdr:from>
    <xdr:to>
      <xdr:col>55</xdr:col>
      <xdr:colOff>88900</xdr:colOff>
      <xdr:row>38</xdr:row>
      <xdr:rowOff>62333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10388600" y="657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5244</xdr:rowOff>
    </xdr:from>
    <xdr:ext cx="690189" cy="259045"/>
    <xdr:sp macro="" textlink="">
      <xdr:nvSpPr>
        <xdr:cNvPr id="280" name="補助費等最大値テキスト">
          <a:extLst>
            <a:ext uri="{FF2B5EF4-FFF2-40B4-BE49-F238E27FC236}">
              <a16:creationId xmlns:a16="http://schemas.microsoft.com/office/drawing/2014/main" id="{00000000-0008-0000-0600-000018010000}"/>
            </a:ext>
          </a:extLst>
        </xdr:cNvPr>
        <xdr:cNvSpPr txBox="1"/>
      </xdr:nvSpPr>
      <xdr:spPr>
        <a:xfrm>
          <a:off x="10528300" y="49772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58567</xdr:rowOff>
    </xdr:from>
    <xdr:to>
      <xdr:col>55</xdr:col>
      <xdr:colOff>88900</xdr:colOff>
      <xdr:row>30</xdr:row>
      <xdr:rowOff>58567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5202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139173</xdr:rowOff>
    </xdr:from>
    <xdr:to>
      <xdr:col>55</xdr:col>
      <xdr:colOff>0</xdr:colOff>
      <xdr:row>37</xdr:row>
      <xdr:rowOff>140283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9639300" y="6482823"/>
          <a:ext cx="838200" cy="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61823</xdr:rowOff>
    </xdr:from>
    <xdr:ext cx="599010" cy="259045"/>
    <xdr:sp macro="" textlink="">
      <xdr:nvSpPr>
        <xdr:cNvPr id="283" name="補助費等平均値テキスト">
          <a:extLst>
            <a:ext uri="{FF2B5EF4-FFF2-40B4-BE49-F238E27FC236}">
              <a16:creationId xmlns:a16="http://schemas.microsoft.com/office/drawing/2014/main" id="{00000000-0008-0000-0600-00001B010000}"/>
            </a:ext>
          </a:extLst>
        </xdr:cNvPr>
        <xdr:cNvSpPr txBox="1"/>
      </xdr:nvSpPr>
      <xdr:spPr>
        <a:xfrm>
          <a:off x="10528300" y="62340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38946</xdr:rowOff>
    </xdr:from>
    <xdr:to>
      <xdr:col>55</xdr:col>
      <xdr:colOff>50800</xdr:colOff>
      <xdr:row>37</xdr:row>
      <xdr:rowOff>140546</xdr:rowOff>
    </xdr:to>
    <xdr:sp macro="" textlink="">
      <xdr:nvSpPr>
        <xdr:cNvPr id="284" name="フローチャート: 判断 283">
          <a:extLst>
            <a:ext uri="{FF2B5EF4-FFF2-40B4-BE49-F238E27FC236}">
              <a16:creationId xmlns:a16="http://schemas.microsoft.com/office/drawing/2014/main" id="{00000000-0008-0000-0600-00001C010000}"/>
            </a:ext>
          </a:extLst>
        </xdr:cNvPr>
        <xdr:cNvSpPr/>
      </xdr:nvSpPr>
      <xdr:spPr>
        <a:xfrm>
          <a:off x="10426700" y="6382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140283</xdr:rowOff>
    </xdr:from>
    <xdr:to>
      <xdr:col>50</xdr:col>
      <xdr:colOff>114300</xdr:colOff>
      <xdr:row>37</xdr:row>
      <xdr:rowOff>160161</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8750300" y="6483933"/>
          <a:ext cx="889000" cy="19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48564</xdr:rowOff>
    </xdr:from>
    <xdr:to>
      <xdr:col>50</xdr:col>
      <xdr:colOff>165100</xdr:colOff>
      <xdr:row>37</xdr:row>
      <xdr:rowOff>150164</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9588500" y="639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166691</xdr:rowOff>
    </xdr:from>
    <xdr:ext cx="599010"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9339795" y="6167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78909</xdr:rowOff>
    </xdr:from>
    <xdr:to>
      <xdr:col>45</xdr:col>
      <xdr:colOff>177800</xdr:colOff>
      <xdr:row>37</xdr:row>
      <xdr:rowOff>160161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7861300" y="6422559"/>
          <a:ext cx="889000" cy="8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63066</xdr:rowOff>
    </xdr:from>
    <xdr:to>
      <xdr:col>46</xdr:col>
      <xdr:colOff>38100</xdr:colOff>
      <xdr:row>37</xdr:row>
      <xdr:rowOff>164666</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8699500" y="640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9743</xdr:rowOff>
    </xdr:from>
    <xdr:ext cx="599010"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8450795" y="6181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78909</xdr:rowOff>
    </xdr:from>
    <xdr:to>
      <xdr:col>41</xdr:col>
      <xdr:colOff>50800</xdr:colOff>
      <xdr:row>38</xdr:row>
      <xdr:rowOff>22396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6972300" y="6422559"/>
          <a:ext cx="889000" cy="11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169737</xdr:rowOff>
    </xdr:from>
    <xdr:to>
      <xdr:col>41</xdr:col>
      <xdr:colOff>101600</xdr:colOff>
      <xdr:row>37</xdr:row>
      <xdr:rowOff>99887</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7810500" y="6341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116414</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7561795" y="6117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133936</xdr:rowOff>
    </xdr:from>
    <xdr:to>
      <xdr:col>36</xdr:col>
      <xdr:colOff>165100</xdr:colOff>
      <xdr:row>38</xdr:row>
      <xdr:rowOff>64086</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6921500" y="647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80613</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6672795" y="6252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88373</xdr:rowOff>
    </xdr:from>
    <xdr:to>
      <xdr:col>55</xdr:col>
      <xdr:colOff>50800</xdr:colOff>
      <xdr:row>38</xdr:row>
      <xdr:rowOff>18523</xdr:rowOff>
    </xdr:to>
    <xdr:sp macro="" textlink="">
      <xdr:nvSpPr>
        <xdr:cNvPr id="301" name="楕円 300">
          <a:extLst>
            <a:ext uri="{FF2B5EF4-FFF2-40B4-BE49-F238E27FC236}">
              <a16:creationId xmlns:a16="http://schemas.microsoft.com/office/drawing/2014/main" id="{00000000-0008-0000-0600-00002D010000}"/>
            </a:ext>
          </a:extLst>
        </xdr:cNvPr>
        <xdr:cNvSpPr/>
      </xdr:nvSpPr>
      <xdr:spPr>
        <a:xfrm>
          <a:off x="10426700" y="6432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17373</xdr:rowOff>
    </xdr:from>
    <xdr:ext cx="599010" cy="259045"/>
    <xdr:sp macro="" textlink="">
      <xdr:nvSpPr>
        <xdr:cNvPr id="302" name="補助費等該当値テキスト">
          <a:extLst>
            <a:ext uri="{FF2B5EF4-FFF2-40B4-BE49-F238E27FC236}">
              <a16:creationId xmlns:a16="http://schemas.microsoft.com/office/drawing/2014/main" id="{00000000-0008-0000-0600-00002E010000}"/>
            </a:ext>
          </a:extLst>
        </xdr:cNvPr>
        <xdr:cNvSpPr txBox="1"/>
      </xdr:nvSpPr>
      <xdr:spPr>
        <a:xfrm>
          <a:off x="10528300" y="6361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89483</xdr:rowOff>
    </xdr:from>
    <xdr:to>
      <xdr:col>50</xdr:col>
      <xdr:colOff>165100</xdr:colOff>
      <xdr:row>38</xdr:row>
      <xdr:rowOff>19633</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9588500" y="643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10761</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39795" y="6525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109361</xdr:rowOff>
    </xdr:from>
    <xdr:to>
      <xdr:col>46</xdr:col>
      <xdr:colOff>38100</xdr:colOff>
      <xdr:row>38</xdr:row>
      <xdr:rowOff>39511</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8699500" y="6453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30638</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50795" y="6545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28109</xdr:rowOff>
    </xdr:from>
    <xdr:to>
      <xdr:col>41</xdr:col>
      <xdr:colOff>101600</xdr:colOff>
      <xdr:row>37</xdr:row>
      <xdr:rowOff>129709</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7810500" y="6371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120836</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6464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143046</xdr:rowOff>
    </xdr:from>
    <xdr:to>
      <xdr:col>36</xdr:col>
      <xdr:colOff>165100</xdr:colOff>
      <xdr:row>38</xdr:row>
      <xdr:rowOff>73196</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6921500" y="648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64323</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672795" y="6579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6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6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1" name="普通建設事業費グラフ枠">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94975</xdr:rowOff>
    </xdr:from>
    <xdr:to>
      <xdr:col>54</xdr:col>
      <xdr:colOff>189865</xdr:colOff>
      <xdr:row>58</xdr:row>
      <xdr:rowOff>130861</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flipV="1">
          <a:off x="10475595" y="8667475"/>
          <a:ext cx="1270" cy="1407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134688</xdr:rowOff>
    </xdr:from>
    <xdr:ext cx="534377" cy="259045"/>
    <xdr:sp macro="" textlink="">
      <xdr:nvSpPr>
        <xdr:cNvPr id="333" name="普通建設事業費最小値テキスト">
          <a:extLst>
            <a:ext uri="{FF2B5EF4-FFF2-40B4-BE49-F238E27FC236}">
              <a16:creationId xmlns:a16="http://schemas.microsoft.com/office/drawing/2014/main" id="{00000000-0008-0000-0600-00004D010000}"/>
            </a:ext>
          </a:extLst>
        </xdr:cNvPr>
        <xdr:cNvSpPr txBox="1"/>
      </xdr:nvSpPr>
      <xdr:spPr>
        <a:xfrm>
          <a:off x="10528300" y="1007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130861</xdr:rowOff>
    </xdr:from>
    <xdr:to>
      <xdr:col>55</xdr:col>
      <xdr:colOff>88900</xdr:colOff>
      <xdr:row>58</xdr:row>
      <xdr:rowOff>130861</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10388600" y="1007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41652</xdr:rowOff>
    </xdr:from>
    <xdr:ext cx="690189" cy="259045"/>
    <xdr:sp macro="" textlink="">
      <xdr:nvSpPr>
        <xdr:cNvPr id="335" name="普通建設事業費最大値テキスト">
          <a:extLst>
            <a:ext uri="{FF2B5EF4-FFF2-40B4-BE49-F238E27FC236}">
              <a16:creationId xmlns:a16="http://schemas.microsoft.com/office/drawing/2014/main" id="{00000000-0008-0000-0600-00004F010000}"/>
            </a:ext>
          </a:extLst>
        </xdr:cNvPr>
        <xdr:cNvSpPr txBox="1"/>
      </xdr:nvSpPr>
      <xdr:spPr>
        <a:xfrm>
          <a:off x="10528300" y="84427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6,195,648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94975</xdr:rowOff>
    </xdr:from>
    <xdr:to>
      <xdr:col>55</xdr:col>
      <xdr:colOff>88900</xdr:colOff>
      <xdr:row>50</xdr:row>
      <xdr:rowOff>94975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10388600" y="8667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11157</xdr:rowOff>
    </xdr:from>
    <xdr:to>
      <xdr:col>55</xdr:col>
      <xdr:colOff>0</xdr:colOff>
      <xdr:row>58</xdr:row>
      <xdr:rowOff>62933</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9639300" y="9955257"/>
          <a:ext cx="838200" cy="51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168219</xdr:rowOff>
    </xdr:from>
    <xdr:ext cx="599010" cy="259045"/>
    <xdr:sp macro="" textlink="">
      <xdr:nvSpPr>
        <xdr:cNvPr id="338" name="普通建設事業費平均値テキスト">
          <a:extLst>
            <a:ext uri="{FF2B5EF4-FFF2-40B4-BE49-F238E27FC236}">
              <a16:creationId xmlns:a16="http://schemas.microsoft.com/office/drawing/2014/main" id="{00000000-0008-0000-0600-000052010000}"/>
            </a:ext>
          </a:extLst>
        </xdr:cNvPr>
        <xdr:cNvSpPr txBox="1"/>
      </xdr:nvSpPr>
      <xdr:spPr>
        <a:xfrm>
          <a:off x="10528300" y="99408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18342</xdr:rowOff>
    </xdr:from>
    <xdr:to>
      <xdr:col>55</xdr:col>
      <xdr:colOff>50800</xdr:colOff>
      <xdr:row>58</xdr:row>
      <xdr:rowOff>119942</xdr:rowOff>
    </xdr:to>
    <xdr:sp macro="" textlink="">
      <xdr:nvSpPr>
        <xdr:cNvPr id="339" name="フローチャート: 判断 338">
          <a:extLst>
            <a:ext uri="{FF2B5EF4-FFF2-40B4-BE49-F238E27FC236}">
              <a16:creationId xmlns:a16="http://schemas.microsoft.com/office/drawing/2014/main" id="{00000000-0008-0000-0600-000053010000}"/>
            </a:ext>
          </a:extLst>
        </xdr:cNvPr>
        <xdr:cNvSpPr/>
      </xdr:nvSpPr>
      <xdr:spPr>
        <a:xfrm>
          <a:off x="10426700" y="996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62933</xdr:rowOff>
    </xdr:from>
    <xdr:to>
      <xdr:col>50</xdr:col>
      <xdr:colOff>114300</xdr:colOff>
      <xdr:row>58</xdr:row>
      <xdr:rowOff>75733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8750300" y="10007033"/>
          <a:ext cx="889000" cy="12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21213</xdr:rowOff>
    </xdr:from>
    <xdr:to>
      <xdr:col>50</xdr:col>
      <xdr:colOff>165100</xdr:colOff>
      <xdr:row>58</xdr:row>
      <xdr:rowOff>122813</xdr:rowOff>
    </xdr:to>
    <xdr:sp macro="" textlink="">
      <xdr:nvSpPr>
        <xdr:cNvPr id="341" name="フローチャート: 判断 340">
          <a:extLst>
            <a:ext uri="{FF2B5EF4-FFF2-40B4-BE49-F238E27FC236}">
              <a16:creationId xmlns:a16="http://schemas.microsoft.com/office/drawing/2014/main" id="{00000000-0008-0000-0600-000055010000}"/>
            </a:ext>
          </a:extLst>
        </xdr:cNvPr>
        <xdr:cNvSpPr/>
      </xdr:nvSpPr>
      <xdr:spPr>
        <a:xfrm>
          <a:off x="9588500" y="996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113940</xdr:rowOff>
    </xdr:from>
    <xdr:ext cx="599010"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9339795" y="10058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32078</xdr:rowOff>
    </xdr:from>
    <xdr:to>
      <xdr:col>45</xdr:col>
      <xdr:colOff>177800</xdr:colOff>
      <xdr:row>58</xdr:row>
      <xdr:rowOff>75733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7861300" y="9976178"/>
          <a:ext cx="889000" cy="4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5989</xdr:rowOff>
    </xdr:from>
    <xdr:to>
      <xdr:col>46</xdr:col>
      <xdr:colOff>38100</xdr:colOff>
      <xdr:row>58</xdr:row>
      <xdr:rowOff>107589</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8699500" y="995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124116</xdr:rowOff>
    </xdr:from>
    <xdr:ext cx="599010"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8450795" y="9725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2720</xdr:rowOff>
    </xdr:from>
    <xdr:to>
      <xdr:col>41</xdr:col>
      <xdr:colOff>50800</xdr:colOff>
      <xdr:row>58</xdr:row>
      <xdr:rowOff>32078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972300" y="9946820"/>
          <a:ext cx="889000" cy="29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28638</xdr:rowOff>
    </xdr:from>
    <xdr:to>
      <xdr:col>41</xdr:col>
      <xdr:colOff>101600</xdr:colOff>
      <xdr:row>58</xdr:row>
      <xdr:rowOff>130238</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7810500" y="997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121365</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7561795" y="10065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28497</xdr:rowOff>
    </xdr:from>
    <xdr:to>
      <xdr:col>36</xdr:col>
      <xdr:colOff>165100</xdr:colOff>
      <xdr:row>58</xdr:row>
      <xdr:rowOff>130097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6921500" y="9972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121224</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672795" y="10065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131807</xdr:rowOff>
    </xdr:from>
    <xdr:to>
      <xdr:col>55</xdr:col>
      <xdr:colOff>50800</xdr:colOff>
      <xdr:row>58</xdr:row>
      <xdr:rowOff>61957</xdr:rowOff>
    </xdr:to>
    <xdr:sp macro="" textlink="">
      <xdr:nvSpPr>
        <xdr:cNvPr id="356" name="楕円 355">
          <a:extLst>
            <a:ext uri="{FF2B5EF4-FFF2-40B4-BE49-F238E27FC236}">
              <a16:creationId xmlns:a16="http://schemas.microsoft.com/office/drawing/2014/main" id="{00000000-0008-0000-0600-000064010000}"/>
            </a:ext>
          </a:extLst>
        </xdr:cNvPr>
        <xdr:cNvSpPr/>
      </xdr:nvSpPr>
      <xdr:spPr>
        <a:xfrm>
          <a:off x="10426700" y="9904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91184</xdr:rowOff>
    </xdr:from>
    <xdr:ext cx="599010" cy="259045"/>
    <xdr:sp macro="" textlink="">
      <xdr:nvSpPr>
        <xdr:cNvPr id="357" name="普通建設事業費該当値テキスト">
          <a:extLst>
            <a:ext uri="{FF2B5EF4-FFF2-40B4-BE49-F238E27FC236}">
              <a16:creationId xmlns:a16="http://schemas.microsoft.com/office/drawing/2014/main" id="{00000000-0008-0000-0600-000065010000}"/>
            </a:ext>
          </a:extLst>
        </xdr:cNvPr>
        <xdr:cNvSpPr txBox="1"/>
      </xdr:nvSpPr>
      <xdr:spPr>
        <a:xfrm>
          <a:off x="10528300" y="9692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12133</xdr:rowOff>
    </xdr:from>
    <xdr:to>
      <xdr:col>50</xdr:col>
      <xdr:colOff>165100</xdr:colOff>
      <xdr:row>58</xdr:row>
      <xdr:rowOff>113733</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9588500" y="9956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130260</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39795" y="9731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24933</xdr:rowOff>
    </xdr:from>
    <xdr:to>
      <xdr:col>46</xdr:col>
      <xdr:colOff>38100</xdr:colOff>
      <xdr:row>58</xdr:row>
      <xdr:rowOff>126533</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8699500" y="9969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117660</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50795" y="1006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152728</xdr:rowOff>
    </xdr:from>
    <xdr:to>
      <xdr:col>41</xdr:col>
      <xdr:colOff>101600</xdr:colOff>
      <xdr:row>58</xdr:row>
      <xdr:rowOff>82878</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7810500" y="992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99405</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61795" y="9700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123370</xdr:rowOff>
    </xdr:from>
    <xdr:to>
      <xdr:col>36</xdr:col>
      <xdr:colOff>165100</xdr:colOff>
      <xdr:row>58</xdr:row>
      <xdr:rowOff>53520</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6921500" y="989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70047</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672795" y="9671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6" name="正方形/長方形 365">
          <a:extLst>
            <a:ext uri="{FF2B5EF4-FFF2-40B4-BE49-F238E27FC236}">
              <a16:creationId xmlns:a16="http://schemas.microsoft.com/office/drawing/2014/main" id="{00000000-0008-0000-0600-00006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7" name="正方形/長方形 366">
          <a:extLst>
            <a:ext uri="{FF2B5EF4-FFF2-40B4-BE49-F238E27FC236}">
              <a16:creationId xmlns:a16="http://schemas.microsoft.com/office/drawing/2014/main" id="{00000000-0008-0000-0600-00006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5" name="直線コネクタ 374">
          <a:extLst>
            <a:ext uri="{FF2B5EF4-FFF2-40B4-BE49-F238E27FC236}">
              <a16:creationId xmlns:a16="http://schemas.microsoft.com/office/drawing/2014/main" id="{00000000-0008-0000-0600-00007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6" name="直線コネクタ 375">
          <a:extLst>
            <a:ext uri="{FF2B5EF4-FFF2-40B4-BE49-F238E27FC236}">
              <a16:creationId xmlns:a16="http://schemas.microsoft.com/office/drawing/2014/main" id="{00000000-0008-0000-0600-00007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6" name="普通建設事業費 （ うち新規整備　）グラフ枠">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37676</xdr:rowOff>
    </xdr:from>
    <xdr:to>
      <xdr:col>54</xdr:col>
      <xdr:colOff>189865</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flipV="1">
          <a:off x="10475595" y="12039176"/>
          <a:ext cx="1270" cy="147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88" name="普通建設事業費 （ うち新規整備　）最小値テキスト">
          <a:extLst>
            <a:ext uri="{FF2B5EF4-FFF2-40B4-BE49-F238E27FC236}">
              <a16:creationId xmlns:a16="http://schemas.microsoft.com/office/drawing/2014/main" id="{00000000-0008-0000-0600-000084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155803</xdr:rowOff>
    </xdr:from>
    <xdr:ext cx="690189" cy="259045"/>
    <xdr:sp macro="" textlink="">
      <xdr:nvSpPr>
        <xdr:cNvPr id="390" name="普通建設事業費 （ うち新規整備　）最大値テキスト">
          <a:extLst>
            <a:ext uri="{FF2B5EF4-FFF2-40B4-BE49-F238E27FC236}">
              <a16:creationId xmlns:a16="http://schemas.microsoft.com/office/drawing/2014/main" id="{00000000-0008-0000-0600-000086010000}"/>
            </a:ext>
          </a:extLst>
        </xdr:cNvPr>
        <xdr:cNvSpPr txBox="1"/>
      </xdr:nvSpPr>
      <xdr:spPr>
        <a:xfrm>
          <a:off x="10528300" y="118144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37676</xdr:rowOff>
    </xdr:from>
    <xdr:to>
      <xdr:col>55</xdr:col>
      <xdr:colOff>88900</xdr:colOff>
      <xdr:row>70</xdr:row>
      <xdr:rowOff>37676</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10388600" y="1203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84359</xdr:rowOff>
    </xdr:from>
    <xdr:to>
      <xdr:col>55</xdr:col>
      <xdr:colOff>0</xdr:colOff>
      <xdr:row>78</xdr:row>
      <xdr:rowOff>116427</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9639300" y="13114559"/>
          <a:ext cx="838200" cy="37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131515</xdr:rowOff>
    </xdr:from>
    <xdr:ext cx="599010" cy="259045"/>
    <xdr:sp macro="" textlink="">
      <xdr:nvSpPr>
        <xdr:cNvPr id="393" name="普通建設事業費 （ うち新規整備　）平均値テキスト">
          <a:extLst>
            <a:ext uri="{FF2B5EF4-FFF2-40B4-BE49-F238E27FC236}">
              <a16:creationId xmlns:a16="http://schemas.microsoft.com/office/drawing/2014/main" id="{00000000-0008-0000-0600-000089010000}"/>
            </a:ext>
          </a:extLst>
        </xdr:cNvPr>
        <xdr:cNvSpPr txBox="1"/>
      </xdr:nvSpPr>
      <xdr:spPr>
        <a:xfrm>
          <a:off x="10528300" y="133331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153088</xdr:rowOff>
    </xdr:from>
    <xdr:to>
      <xdr:col>55</xdr:col>
      <xdr:colOff>50800</xdr:colOff>
      <xdr:row>78</xdr:row>
      <xdr:rowOff>83238</xdr:rowOff>
    </xdr:to>
    <xdr:sp macro="" textlink="">
      <xdr:nvSpPr>
        <xdr:cNvPr id="394" name="フローチャート: 判断 393">
          <a:extLst>
            <a:ext uri="{FF2B5EF4-FFF2-40B4-BE49-F238E27FC236}">
              <a16:creationId xmlns:a16="http://schemas.microsoft.com/office/drawing/2014/main" id="{00000000-0008-0000-0600-00008A010000}"/>
            </a:ext>
          </a:extLst>
        </xdr:cNvPr>
        <xdr:cNvSpPr/>
      </xdr:nvSpPr>
      <xdr:spPr>
        <a:xfrm>
          <a:off x="10426700" y="13354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116427</xdr:rowOff>
    </xdr:from>
    <xdr:to>
      <xdr:col>50</xdr:col>
      <xdr:colOff>114300</xdr:colOff>
      <xdr:row>78</xdr:row>
      <xdr:rowOff>133238</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8750300" y="13489527"/>
          <a:ext cx="889000" cy="1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170669</xdr:rowOff>
    </xdr:from>
    <xdr:to>
      <xdr:col>50</xdr:col>
      <xdr:colOff>165100</xdr:colOff>
      <xdr:row>78</xdr:row>
      <xdr:rowOff>100819</xdr:rowOff>
    </xdr:to>
    <xdr:sp macro="" textlink="">
      <xdr:nvSpPr>
        <xdr:cNvPr id="396" name="フローチャート: 判断 395">
          <a:extLst>
            <a:ext uri="{FF2B5EF4-FFF2-40B4-BE49-F238E27FC236}">
              <a16:creationId xmlns:a16="http://schemas.microsoft.com/office/drawing/2014/main" id="{00000000-0008-0000-0600-00008C010000}"/>
            </a:ext>
          </a:extLst>
        </xdr:cNvPr>
        <xdr:cNvSpPr/>
      </xdr:nvSpPr>
      <xdr:spPr>
        <a:xfrm>
          <a:off x="9588500" y="1337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117346</xdr:rowOff>
    </xdr:from>
    <xdr:ext cx="534377"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9372111" y="1314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133238</xdr:rowOff>
    </xdr:from>
    <xdr:to>
      <xdr:col>45</xdr:col>
      <xdr:colOff>177800</xdr:colOff>
      <xdr:row>78</xdr:row>
      <xdr:rowOff>133638</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7861300" y="13506338"/>
          <a:ext cx="8890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133486</xdr:rowOff>
    </xdr:from>
    <xdr:to>
      <xdr:col>46</xdr:col>
      <xdr:colOff>38100</xdr:colOff>
      <xdr:row>78</xdr:row>
      <xdr:rowOff>63636</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8699500" y="1333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80163</xdr:rowOff>
    </xdr:from>
    <xdr:ext cx="599010"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8450795" y="1311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126682</xdr:rowOff>
    </xdr:from>
    <xdr:to>
      <xdr:col>41</xdr:col>
      <xdr:colOff>50800</xdr:colOff>
      <xdr:row>78</xdr:row>
      <xdr:rowOff>133638</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972300" y="13499782"/>
          <a:ext cx="889000" cy="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19360</xdr:rowOff>
    </xdr:from>
    <xdr:to>
      <xdr:col>41</xdr:col>
      <xdr:colOff>101600</xdr:colOff>
      <xdr:row>78</xdr:row>
      <xdr:rowOff>120960</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7810500" y="133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137487</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7594111" y="1316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21272</xdr:rowOff>
    </xdr:from>
    <xdr:to>
      <xdr:col>36</xdr:col>
      <xdr:colOff>165100</xdr:colOff>
      <xdr:row>78</xdr:row>
      <xdr:rowOff>122872</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6921500" y="13394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139399</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705111" y="13169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33559</xdr:rowOff>
    </xdr:from>
    <xdr:to>
      <xdr:col>55</xdr:col>
      <xdr:colOff>50800</xdr:colOff>
      <xdr:row>76</xdr:row>
      <xdr:rowOff>135159</xdr:rowOff>
    </xdr:to>
    <xdr:sp macro="" textlink="">
      <xdr:nvSpPr>
        <xdr:cNvPr id="411" name="楕円 410">
          <a:extLst>
            <a:ext uri="{FF2B5EF4-FFF2-40B4-BE49-F238E27FC236}">
              <a16:creationId xmlns:a16="http://schemas.microsoft.com/office/drawing/2014/main" id="{00000000-0008-0000-0600-00009B010000}"/>
            </a:ext>
          </a:extLst>
        </xdr:cNvPr>
        <xdr:cNvSpPr/>
      </xdr:nvSpPr>
      <xdr:spPr>
        <a:xfrm>
          <a:off x="10426700" y="13063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56435</xdr:rowOff>
    </xdr:from>
    <xdr:ext cx="599010" cy="259045"/>
    <xdr:sp macro="" textlink="">
      <xdr:nvSpPr>
        <xdr:cNvPr id="412" name="普通建設事業費 （ うち新規整備　）該当値テキスト">
          <a:extLst>
            <a:ext uri="{FF2B5EF4-FFF2-40B4-BE49-F238E27FC236}">
              <a16:creationId xmlns:a16="http://schemas.microsoft.com/office/drawing/2014/main" id="{00000000-0008-0000-0600-00009C010000}"/>
            </a:ext>
          </a:extLst>
        </xdr:cNvPr>
        <xdr:cNvSpPr txBox="1"/>
      </xdr:nvSpPr>
      <xdr:spPr>
        <a:xfrm>
          <a:off x="10528300" y="12915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65627</xdr:rowOff>
    </xdr:from>
    <xdr:to>
      <xdr:col>50</xdr:col>
      <xdr:colOff>165100</xdr:colOff>
      <xdr:row>78</xdr:row>
      <xdr:rowOff>167227</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9588500" y="13438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158354</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531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82438</xdr:rowOff>
    </xdr:from>
    <xdr:to>
      <xdr:col>46</xdr:col>
      <xdr:colOff>38100</xdr:colOff>
      <xdr:row>79</xdr:row>
      <xdr:rowOff>12588</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8699500" y="13455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3715</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15428" y="13548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82838</xdr:rowOff>
    </xdr:from>
    <xdr:to>
      <xdr:col>41</xdr:col>
      <xdr:colOff>101600</xdr:colOff>
      <xdr:row>79</xdr:row>
      <xdr:rowOff>12988</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7810500" y="13455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4115</xdr:rowOff>
    </xdr:from>
    <xdr:ext cx="469744"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26428" y="1354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75882</xdr:rowOff>
    </xdr:from>
    <xdr:to>
      <xdr:col>36</xdr:col>
      <xdr:colOff>165100</xdr:colOff>
      <xdr:row>79</xdr:row>
      <xdr:rowOff>6032</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6921500" y="13448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168609</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54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a:extLst>
            <a:ext uri="{FF2B5EF4-FFF2-40B4-BE49-F238E27FC236}">
              <a16:creationId xmlns:a16="http://schemas.microsoft.com/office/drawing/2014/main" id="{00000000-0008-0000-0600-0000A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a:extLst>
            <a:ext uri="{FF2B5EF4-FFF2-40B4-BE49-F238E27FC236}">
              <a16:creationId xmlns:a16="http://schemas.microsoft.com/office/drawing/2014/main" id="{00000000-0008-0000-0600-0000A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1" name="直線コネクタ 430">
          <a:extLst>
            <a:ext uri="{FF2B5EF4-FFF2-40B4-BE49-F238E27FC236}">
              <a16:creationId xmlns:a16="http://schemas.microsoft.com/office/drawing/2014/main" id="{00000000-0008-0000-0600-0000A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1" name="普通建設事業費 （ うち更新整備　）グラフ枠">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50667</xdr:rowOff>
    </xdr:from>
    <xdr:to>
      <xdr:col>54</xdr:col>
      <xdr:colOff>189865</xdr:colOff>
      <xdr:row>98</xdr:row>
      <xdr:rowOff>137643</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flipV="1">
          <a:off x="10475595" y="15652617"/>
          <a:ext cx="1270" cy="1287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155297</xdr:rowOff>
    </xdr:from>
    <xdr:ext cx="469744" cy="259045"/>
    <xdr:sp macro="" textlink="">
      <xdr:nvSpPr>
        <xdr:cNvPr id="443" name="普通建設事業費 （ うち更新整備　）最小値テキスト">
          <a:extLst>
            <a:ext uri="{FF2B5EF4-FFF2-40B4-BE49-F238E27FC236}">
              <a16:creationId xmlns:a16="http://schemas.microsoft.com/office/drawing/2014/main" id="{00000000-0008-0000-0600-0000BB010000}"/>
            </a:ext>
          </a:extLst>
        </xdr:cNvPr>
        <xdr:cNvSpPr txBox="1"/>
      </xdr:nvSpPr>
      <xdr:spPr>
        <a:xfrm>
          <a:off x="10528300" y="1695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137643</xdr:rowOff>
    </xdr:from>
    <xdr:to>
      <xdr:col>55</xdr:col>
      <xdr:colOff>88900</xdr:colOff>
      <xdr:row>98</xdr:row>
      <xdr:rowOff>137643</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10388600" y="1693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168794</xdr:rowOff>
    </xdr:from>
    <xdr:ext cx="690189" cy="259045"/>
    <xdr:sp macro="" textlink="">
      <xdr:nvSpPr>
        <xdr:cNvPr id="445" name="普通建設事業費 （ うち更新整備　）最大値テキスト">
          <a:extLst>
            <a:ext uri="{FF2B5EF4-FFF2-40B4-BE49-F238E27FC236}">
              <a16:creationId xmlns:a16="http://schemas.microsoft.com/office/drawing/2014/main" id="{00000000-0008-0000-0600-0000BD010000}"/>
            </a:ext>
          </a:extLst>
        </xdr:cNvPr>
        <xdr:cNvSpPr txBox="1"/>
      </xdr:nvSpPr>
      <xdr:spPr>
        <a:xfrm>
          <a:off x="10528300" y="154278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50667</xdr:rowOff>
    </xdr:from>
    <xdr:to>
      <xdr:col>55</xdr:col>
      <xdr:colOff>88900</xdr:colOff>
      <xdr:row>91</xdr:row>
      <xdr:rowOff>50667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10388600" y="1565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70062</xdr:rowOff>
    </xdr:from>
    <xdr:to>
      <xdr:col>55</xdr:col>
      <xdr:colOff>0</xdr:colOff>
      <xdr:row>98</xdr:row>
      <xdr:rowOff>111379</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9639300" y="16872162"/>
          <a:ext cx="838200" cy="41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72747</xdr:rowOff>
    </xdr:from>
    <xdr:ext cx="599010" cy="259045"/>
    <xdr:sp macro="" textlink="">
      <xdr:nvSpPr>
        <xdr:cNvPr id="448" name="普通建設事業費 （ うち更新整備　）平均値テキスト">
          <a:extLst>
            <a:ext uri="{FF2B5EF4-FFF2-40B4-BE49-F238E27FC236}">
              <a16:creationId xmlns:a16="http://schemas.microsoft.com/office/drawing/2014/main" id="{00000000-0008-0000-0600-0000C0010000}"/>
            </a:ext>
          </a:extLst>
        </xdr:cNvPr>
        <xdr:cNvSpPr txBox="1"/>
      </xdr:nvSpPr>
      <xdr:spPr>
        <a:xfrm>
          <a:off x="10528300" y="167033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49870</xdr:rowOff>
    </xdr:from>
    <xdr:to>
      <xdr:col>55</xdr:col>
      <xdr:colOff>50800</xdr:colOff>
      <xdr:row>98</xdr:row>
      <xdr:rowOff>151470</xdr:rowOff>
    </xdr:to>
    <xdr:sp macro="" textlink="">
      <xdr:nvSpPr>
        <xdr:cNvPr id="449" name="フローチャート: 判断 448">
          <a:extLst>
            <a:ext uri="{FF2B5EF4-FFF2-40B4-BE49-F238E27FC236}">
              <a16:creationId xmlns:a16="http://schemas.microsoft.com/office/drawing/2014/main" id="{00000000-0008-0000-0600-0000C1010000}"/>
            </a:ext>
          </a:extLst>
        </xdr:cNvPr>
        <xdr:cNvSpPr/>
      </xdr:nvSpPr>
      <xdr:spPr>
        <a:xfrm>
          <a:off x="10426700" y="1685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70062</xdr:rowOff>
    </xdr:from>
    <xdr:to>
      <xdr:col>50</xdr:col>
      <xdr:colOff>114300</xdr:colOff>
      <xdr:row>98</xdr:row>
      <xdr:rowOff>83245</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8750300" y="16872162"/>
          <a:ext cx="889000" cy="13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47182</xdr:rowOff>
    </xdr:from>
    <xdr:to>
      <xdr:col>50</xdr:col>
      <xdr:colOff>165100</xdr:colOff>
      <xdr:row>98</xdr:row>
      <xdr:rowOff>148782</xdr:rowOff>
    </xdr:to>
    <xdr:sp macro="" textlink="">
      <xdr:nvSpPr>
        <xdr:cNvPr id="451" name="フローチャート: 判断 450">
          <a:extLst>
            <a:ext uri="{FF2B5EF4-FFF2-40B4-BE49-F238E27FC236}">
              <a16:creationId xmlns:a16="http://schemas.microsoft.com/office/drawing/2014/main" id="{00000000-0008-0000-0600-0000C3010000}"/>
            </a:ext>
          </a:extLst>
        </xdr:cNvPr>
        <xdr:cNvSpPr/>
      </xdr:nvSpPr>
      <xdr:spPr>
        <a:xfrm>
          <a:off x="9588500" y="1684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139909</xdr:rowOff>
    </xdr:from>
    <xdr:ext cx="599010"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9339795" y="16942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34162</xdr:rowOff>
    </xdr:from>
    <xdr:to>
      <xdr:col>45</xdr:col>
      <xdr:colOff>177800</xdr:colOff>
      <xdr:row>98</xdr:row>
      <xdr:rowOff>83245</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7861300" y="16836262"/>
          <a:ext cx="889000" cy="49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46006</xdr:rowOff>
    </xdr:from>
    <xdr:to>
      <xdr:col>46</xdr:col>
      <xdr:colOff>38100</xdr:colOff>
      <xdr:row>98</xdr:row>
      <xdr:rowOff>147606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8699500" y="1684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138733</xdr:rowOff>
    </xdr:from>
    <xdr:ext cx="599010"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8450795" y="16940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6449</xdr:rowOff>
    </xdr:from>
    <xdr:to>
      <xdr:col>41</xdr:col>
      <xdr:colOff>50800</xdr:colOff>
      <xdr:row>98</xdr:row>
      <xdr:rowOff>34162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972300" y="16808549"/>
          <a:ext cx="889000" cy="27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52519</xdr:rowOff>
    </xdr:from>
    <xdr:to>
      <xdr:col>41</xdr:col>
      <xdr:colOff>101600</xdr:colOff>
      <xdr:row>98</xdr:row>
      <xdr:rowOff>154119</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7810500" y="16854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145246</xdr:rowOff>
    </xdr:from>
    <xdr:ext cx="599010"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7561795" y="16947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50490</xdr:rowOff>
    </xdr:from>
    <xdr:to>
      <xdr:col>36</xdr:col>
      <xdr:colOff>165100</xdr:colOff>
      <xdr:row>98</xdr:row>
      <xdr:rowOff>152090</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6921500" y="1685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143217</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672795" y="16945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60579</xdr:rowOff>
    </xdr:from>
    <xdr:to>
      <xdr:col>55</xdr:col>
      <xdr:colOff>50800</xdr:colOff>
      <xdr:row>98</xdr:row>
      <xdr:rowOff>162179</xdr:rowOff>
    </xdr:to>
    <xdr:sp macro="" textlink="">
      <xdr:nvSpPr>
        <xdr:cNvPr id="466" name="楕円 465">
          <a:extLst>
            <a:ext uri="{FF2B5EF4-FFF2-40B4-BE49-F238E27FC236}">
              <a16:creationId xmlns:a16="http://schemas.microsoft.com/office/drawing/2014/main" id="{00000000-0008-0000-0600-0000D2010000}"/>
            </a:ext>
          </a:extLst>
        </xdr:cNvPr>
        <xdr:cNvSpPr/>
      </xdr:nvSpPr>
      <xdr:spPr>
        <a:xfrm>
          <a:off x="10426700" y="1686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28296</xdr:rowOff>
    </xdr:from>
    <xdr:ext cx="599010" cy="259045"/>
    <xdr:sp macro="" textlink="">
      <xdr:nvSpPr>
        <xdr:cNvPr id="467" name="普通建設事業費 （ うち更新整備　）該当値テキスト">
          <a:extLst>
            <a:ext uri="{FF2B5EF4-FFF2-40B4-BE49-F238E27FC236}">
              <a16:creationId xmlns:a16="http://schemas.microsoft.com/office/drawing/2014/main" id="{00000000-0008-0000-0600-0000D3010000}"/>
            </a:ext>
          </a:extLst>
        </xdr:cNvPr>
        <xdr:cNvSpPr txBox="1"/>
      </xdr:nvSpPr>
      <xdr:spPr>
        <a:xfrm>
          <a:off x="10528300" y="16830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19262</xdr:rowOff>
    </xdr:from>
    <xdr:to>
      <xdr:col>50</xdr:col>
      <xdr:colOff>165100</xdr:colOff>
      <xdr:row>98</xdr:row>
      <xdr:rowOff>120862</xdr:rowOff>
    </xdr:to>
    <xdr:sp macro="" textlink="">
      <xdr:nvSpPr>
        <xdr:cNvPr id="468" name="楕円 467">
          <a:extLst>
            <a:ext uri="{FF2B5EF4-FFF2-40B4-BE49-F238E27FC236}">
              <a16:creationId xmlns:a16="http://schemas.microsoft.com/office/drawing/2014/main" id="{00000000-0008-0000-0600-0000D4010000}"/>
            </a:ext>
          </a:extLst>
        </xdr:cNvPr>
        <xdr:cNvSpPr/>
      </xdr:nvSpPr>
      <xdr:spPr>
        <a:xfrm>
          <a:off x="9588500" y="1682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137389</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39795" y="16596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32445</xdr:rowOff>
    </xdr:from>
    <xdr:to>
      <xdr:col>46</xdr:col>
      <xdr:colOff>38100</xdr:colOff>
      <xdr:row>98</xdr:row>
      <xdr:rowOff>134045</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8699500" y="1683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150572</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50795" y="16609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154812</xdr:rowOff>
    </xdr:from>
    <xdr:to>
      <xdr:col>41</xdr:col>
      <xdr:colOff>101600</xdr:colOff>
      <xdr:row>98</xdr:row>
      <xdr:rowOff>84962</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7810500" y="16785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101489</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61795" y="16560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127099</xdr:rowOff>
    </xdr:from>
    <xdr:to>
      <xdr:col>36</xdr:col>
      <xdr:colOff>165100</xdr:colOff>
      <xdr:row>98</xdr:row>
      <xdr:rowOff>57249</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6921500" y="1675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73776</xdr:rowOff>
    </xdr:from>
    <xdr:ext cx="59901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672795" y="16532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a:extLst>
            <a:ext uri="{FF2B5EF4-FFF2-40B4-BE49-F238E27FC236}">
              <a16:creationId xmlns:a16="http://schemas.microsoft.com/office/drawing/2014/main" id="{00000000-0008-0000-0600-0000D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a:extLst>
            <a:ext uri="{FF2B5EF4-FFF2-40B4-BE49-F238E27FC236}">
              <a16:creationId xmlns:a16="http://schemas.microsoft.com/office/drawing/2014/main" id="{00000000-0008-0000-0600-0000E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110157</xdr:rowOff>
    </xdr:from>
    <xdr:to>
      <xdr:col>85</xdr:col>
      <xdr:colOff>126364</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flipV="1">
          <a:off x="16317595" y="5425107"/>
          <a:ext cx="1269" cy="130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0" name="災害復旧事業費最小値テキスト">
          <a:extLst>
            <a:ext uri="{FF2B5EF4-FFF2-40B4-BE49-F238E27FC236}">
              <a16:creationId xmlns:a16="http://schemas.microsoft.com/office/drawing/2014/main" id="{00000000-0008-0000-0600-0000F4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56834</xdr:rowOff>
    </xdr:from>
    <xdr:ext cx="599010" cy="259045"/>
    <xdr:sp macro="" textlink="">
      <xdr:nvSpPr>
        <xdr:cNvPr id="502" name="災害復旧事業費最大値テキスト">
          <a:extLst>
            <a:ext uri="{FF2B5EF4-FFF2-40B4-BE49-F238E27FC236}">
              <a16:creationId xmlns:a16="http://schemas.microsoft.com/office/drawing/2014/main" id="{00000000-0008-0000-0600-0000F6010000}"/>
            </a:ext>
          </a:extLst>
        </xdr:cNvPr>
        <xdr:cNvSpPr txBox="1"/>
      </xdr:nvSpPr>
      <xdr:spPr>
        <a:xfrm>
          <a:off x="16370300" y="5200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110157</xdr:rowOff>
    </xdr:from>
    <xdr:to>
      <xdr:col>86</xdr:col>
      <xdr:colOff>25400</xdr:colOff>
      <xdr:row>31</xdr:row>
      <xdr:rowOff>110157</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5425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24836</xdr:rowOff>
    </xdr:from>
    <xdr:to>
      <xdr:col>85</xdr:col>
      <xdr:colOff>127000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5481300" y="6711386"/>
          <a:ext cx="838200" cy="1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112977</xdr:rowOff>
    </xdr:from>
    <xdr:ext cx="534377" cy="259045"/>
    <xdr:sp macro="" textlink="">
      <xdr:nvSpPr>
        <xdr:cNvPr id="505" name="災害復旧事業費平均値テキスト">
          <a:extLst>
            <a:ext uri="{FF2B5EF4-FFF2-40B4-BE49-F238E27FC236}">
              <a16:creationId xmlns:a16="http://schemas.microsoft.com/office/drawing/2014/main" id="{00000000-0008-0000-0600-0000F9010000}"/>
            </a:ext>
          </a:extLst>
        </xdr:cNvPr>
        <xdr:cNvSpPr txBox="1"/>
      </xdr:nvSpPr>
      <xdr:spPr>
        <a:xfrm>
          <a:off x="16370300" y="6456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90100</xdr:rowOff>
    </xdr:from>
    <xdr:to>
      <xdr:col>85</xdr:col>
      <xdr:colOff>177800</xdr:colOff>
      <xdr:row>39</xdr:row>
      <xdr:rowOff>20250</xdr:rowOff>
    </xdr:to>
    <xdr:sp macro="" textlink="">
      <xdr:nvSpPr>
        <xdr:cNvPr id="506" name="フローチャート: 判断 505">
          <a:extLst>
            <a:ext uri="{FF2B5EF4-FFF2-40B4-BE49-F238E27FC236}">
              <a16:creationId xmlns:a16="http://schemas.microsoft.com/office/drawing/2014/main" id="{00000000-0008-0000-0600-0000FA010000}"/>
            </a:ext>
          </a:extLst>
        </xdr:cNvPr>
        <xdr:cNvSpPr/>
      </xdr:nvSpPr>
      <xdr:spPr>
        <a:xfrm>
          <a:off x="162687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88222</xdr:rowOff>
    </xdr:from>
    <xdr:to>
      <xdr:col>81</xdr:col>
      <xdr:colOff>101600</xdr:colOff>
      <xdr:row>39</xdr:row>
      <xdr:rowOff>18372</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5430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34899</xdr:rowOff>
    </xdr:from>
    <xdr:ext cx="534377"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5214111" y="637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141944</xdr:rowOff>
    </xdr:from>
    <xdr:to>
      <xdr:col>76</xdr:col>
      <xdr:colOff>114300</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3703300" y="6657044"/>
          <a:ext cx="889000" cy="73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84175</xdr:rowOff>
    </xdr:from>
    <xdr:to>
      <xdr:col>76</xdr:col>
      <xdr:colOff>165100</xdr:colOff>
      <xdr:row>39</xdr:row>
      <xdr:rowOff>14325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4541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30852</xdr:rowOff>
    </xdr:from>
    <xdr:ext cx="534377"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4325111" y="63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141944</xdr:rowOff>
    </xdr:from>
    <xdr:to>
      <xdr:col>71</xdr:col>
      <xdr:colOff>177800</xdr:colOff>
      <xdr:row>39</xdr:row>
      <xdr:rowOff>33176</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2814300" y="6657044"/>
          <a:ext cx="889000" cy="62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44361</xdr:rowOff>
    </xdr:from>
    <xdr:to>
      <xdr:col>72</xdr:col>
      <xdr:colOff>38100</xdr:colOff>
      <xdr:row>38</xdr:row>
      <xdr:rowOff>145961</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3652500" y="655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162488</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3436111" y="633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111562</xdr:rowOff>
    </xdr:from>
    <xdr:to>
      <xdr:col>67</xdr:col>
      <xdr:colOff>101600</xdr:colOff>
      <xdr:row>39</xdr:row>
      <xdr:rowOff>41712</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2763500" y="6626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58239</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2547111" y="640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145486</xdr:rowOff>
    </xdr:from>
    <xdr:to>
      <xdr:col>85</xdr:col>
      <xdr:colOff>177800</xdr:colOff>
      <xdr:row>39</xdr:row>
      <xdr:rowOff>75636</xdr:rowOff>
    </xdr:to>
    <xdr:sp macro="" textlink="">
      <xdr:nvSpPr>
        <xdr:cNvPr id="523" name="楕円 522">
          <a:extLst>
            <a:ext uri="{FF2B5EF4-FFF2-40B4-BE49-F238E27FC236}">
              <a16:creationId xmlns:a16="http://schemas.microsoft.com/office/drawing/2014/main" id="{00000000-0008-0000-0600-00000B020000}"/>
            </a:ext>
          </a:extLst>
        </xdr:cNvPr>
        <xdr:cNvSpPr/>
      </xdr:nvSpPr>
      <xdr:spPr>
        <a:xfrm>
          <a:off x="16268700" y="6660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68527</xdr:rowOff>
    </xdr:from>
    <xdr:ext cx="469744" cy="259045"/>
    <xdr:sp macro="" textlink="">
      <xdr:nvSpPr>
        <xdr:cNvPr id="524" name="災害復旧事業費該当値テキスト">
          <a:extLst>
            <a:ext uri="{FF2B5EF4-FFF2-40B4-BE49-F238E27FC236}">
              <a16:creationId xmlns:a16="http://schemas.microsoft.com/office/drawing/2014/main" id="{00000000-0008-0000-0600-00000C020000}"/>
            </a:ext>
          </a:extLst>
        </xdr:cNvPr>
        <xdr:cNvSpPr txBox="1"/>
      </xdr:nvSpPr>
      <xdr:spPr>
        <a:xfrm>
          <a:off x="16370300" y="658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91144</xdr:rowOff>
    </xdr:from>
    <xdr:to>
      <xdr:col>72</xdr:col>
      <xdr:colOff>38100</xdr:colOff>
      <xdr:row>39</xdr:row>
      <xdr:rowOff>21294</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3652500" y="6606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12421</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69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153826</xdr:rowOff>
    </xdr:from>
    <xdr:to>
      <xdr:col>67</xdr:col>
      <xdr:colOff>101600</xdr:colOff>
      <xdr:row>39</xdr:row>
      <xdr:rowOff>83976</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2763500" y="6668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75103</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761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7" name="失業対策事業費グラフ枠">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9" name="失業対策事業費最小値テキスト">
          <a:extLst>
            <a:ext uri="{FF2B5EF4-FFF2-40B4-BE49-F238E27FC236}">
              <a16:creationId xmlns:a16="http://schemas.microsoft.com/office/drawing/2014/main" id="{00000000-0008-0000-0600-00002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1" name="失業対策事業費最大値テキスト">
          <a:extLst>
            <a:ext uri="{FF2B5EF4-FFF2-40B4-BE49-F238E27FC236}">
              <a16:creationId xmlns:a16="http://schemas.microsoft.com/office/drawing/2014/main" id="{00000000-0008-0000-0600-00002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4" name="失業対策事業費平均値テキスト">
          <a:extLst>
            <a:ext uri="{FF2B5EF4-FFF2-40B4-BE49-F238E27FC236}">
              <a16:creationId xmlns:a16="http://schemas.microsoft.com/office/drawing/2014/main" id="{00000000-0008-0000-0600-00002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5" name="フローチャート: 判断 554">
          <a:extLst>
            <a:ext uri="{FF2B5EF4-FFF2-40B4-BE49-F238E27FC236}">
              <a16:creationId xmlns:a16="http://schemas.microsoft.com/office/drawing/2014/main" id="{00000000-0008-0000-0600-00002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7" name="フローチャート: 判断 556">
          <a:extLst>
            <a:ext uri="{FF2B5EF4-FFF2-40B4-BE49-F238E27FC236}">
              <a16:creationId xmlns:a16="http://schemas.microsoft.com/office/drawing/2014/main" id="{00000000-0008-0000-0600-00002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楕円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3" name="失業対策事業費該当値テキスト">
          <a:extLst>
            <a:ext uri="{FF2B5EF4-FFF2-40B4-BE49-F238E27FC236}">
              <a16:creationId xmlns:a16="http://schemas.microsoft.com/office/drawing/2014/main" id="{00000000-0008-0000-0600-00003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4" name="楕円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2" name="正方形/長方形 581">
          <a:extLst>
            <a:ext uri="{FF2B5EF4-FFF2-40B4-BE49-F238E27FC236}">
              <a16:creationId xmlns:a16="http://schemas.microsoft.com/office/drawing/2014/main" id="{00000000-0008-0000-0600-00004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4" name="公債費グラフ枠">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23636</xdr:rowOff>
    </xdr:from>
    <xdr:to>
      <xdr:col>85</xdr:col>
      <xdr:colOff>126364</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flipV="1">
          <a:off x="16317595" y="12025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06" name="公債費最小値テキスト">
          <a:extLst>
            <a:ext uri="{FF2B5EF4-FFF2-40B4-BE49-F238E27FC236}">
              <a16:creationId xmlns:a16="http://schemas.microsoft.com/office/drawing/2014/main" id="{00000000-0008-0000-0600-00005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141763</xdr:rowOff>
    </xdr:from>
    <xdr:ext cx="599010" cy="259045"/>
    <xdr:sp macro="" textlink="">
      <xdr:nvSpPr>
        <xdr:cNvPr id="608" name="公債費最大値テキスト">
          <a:extLst>
            <a:ext uri="{FF2B5EF4-FFF2-40B4-BE49-F238E27FC236}">
              <a16:creationId xmlns:a16="http://schemas.microsoft.com/office/drawing/2014/main" id="{00000000-0008-0000-0600-000060020000}"/>
            </a:ext>
          </a:extLst>
        </xdr:cNvPr>
        <xdr:cNvSpPr txBox="1"/>
      </xdr:nvSpPr>
      <xdr:spPr>
        <a:xfrm>
          <a:off x="16370300" y="1180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23636</xdr:rowOff>
    </xdr:from>
    <xdr:to>
      <xdr:col>86</xdr:col>
      <xdr:colOff>25400</xdr:colOff>
      <xdr:row>70</xdr:row>
      <xdr:rowOff>23636</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202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150684</xdr:rowOff>
    </xdr:from>
    <xdr:to>
      <xdr:col>85</xdr:col>
      <xdr:colOff>127000</xdr:colOff>
      <xdr:row>76</xdr:row>
      <xdr:rowOff>64210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5481300" y="13009434"/>
          <a:ext cx="838200" cy="8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141369</xdr:rowOff>
    </xdr:from>
    <xdr:ext cx="599010" cy="259045"/>
    <xdr:sp macro="" textlink="">
      <xdr:nvSpPr>
        <xdr:cNvPr id="611" name="公債費平均値テキスト">
          <a:extLst>
            <a:ext uri="{FF2B5EF4-FFF2-40B4-BE49-F238E27FC236}">
              <a16:creationId xmlns:a16="http://schemas.microsoft.com/office/drawing/2014/main" id="{00000000-0008-0000-0600-000063020000}"/>
            </a:ext>
          </a:extLst>
        </xdr:cNvPr>
        <xdr:cNvSpPr txBox="1"/>
      </xdr:nvSpPr>
      <xdr:spPr>
        <a:xfrm>
          <a:off x="16370300" y="131715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162942</xdr:rowOff>
    </xdr:from>
    <xdr:to>
      <xdr:col>85</xdr:col>
      <xdr:colOff>177800</xdr:colOff>
      <xdr:row>77</xdr:row>
      <xdr:rowOff>93092</xdr:rowOff>
    </xdr:to>
    <xdr:sp macro="" textlink="">
      <xdr:nvSpPr>
        <xdr:cNvPr id="612" name="フローチャート: 判断 611">
          <a:extLst>
            <a:ext uri="{FF2B5EF4-FFF2-40B4-BE49-F238E27FC236}">
              <a16:creationId xmlns:a16="http://schemas.microsoft.com/office/drawing/2014/main" id="{00000000-0008-0000-0600-000064020000}"/>
            </a:ext>
          </a:extLst>
        </xdr:cNvPr>
        <xdr:cNvSpPr/>
      </xdr:nvSpPr>
      <xdr:spPr>
        <a:xfrm>
          <a:off x="162687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64210</xdr:rowOff>
    </xdr:from>
    <xdr:to>
      <xdr:col>81</xdr:col>
      <xdr:colOff>50800</xdr:colOff>
      <xdr:row>77</xdr:row>
      <xdr:rowOff>24442</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4592300" y="13094410"/>
          <a:ext cx="889000" cy="131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24205</xdr:rowOff>
    </xdr:from>
    <xdr:to>
      <xdr:col>81</xdr:col>
      <xdr:colOff>101600</xdr:colOff>
      <xdr:row>77</xdr:row>
      <xdr:rowOff>125805</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5430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116932</xdr:rowOff>
    </xdr:from>
    <xdr:ext cx="599010"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5181795" y="13318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24442</xdr:rowOff>
    </xdr:from>
    <xdr:to>
      <xdr:col>76</xdr:col>
      <xdr:colOff>114300</xdr:colOff>
      <xdr:row>77</xdr:row>
      <xdr:rowOff>96495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3703300" y="13226092"/>
          <a:ext cx="889000" cy="72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51206</xdr:rowOff>
    </xdr:from>
    <xdr:to>
      <xdr:col>76</xdr:col>
      <xdr:colOff>165100</xdr:colOff>
      <xdr:row>77</xdr:row>
      <xdr:rowOff>152806</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4541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143933</xdr:rowOff>
    </xdr:from>
    <xdr:ext cx="599010"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4292795" y="1334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96495</xdr:rowOff>
    </xdr:from>
    <xdr:to>
      <xdr:col>71</xdr:col>
      <xdr:colOff>177800</xdr:colOff>
      <xdr:row>77</xdr:row>
      <xdr:rowOff>114511</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2814300" y="13298145"/>
          <a:ext cx="889000" cy="1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102062</xdr:rowOff>
    </xdr:from>
    <xdr:to>
      <xdr:col>72</xdr:col>
      <xdr:colOff>38100</xdr:colOff>
      <xdr:row>78</xdr:row>
      <xdr:rowOff>32212</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3652500" y="13303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23339</xdr:rowOff>
    </xdr:from>
    <xdr:ext cx="59901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3403795" y="1339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117799</xdr:rowOff>
    </xdr:from>
    <xdr:to>
      <xdr:col>67</xdr:col>
      <xdr:colOff>101600</xdr:colOff>
      <xdr:row>78</xdr:row>
      <xdr:rowOff>47949</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2763500" y="13319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39076</xdr:rowOff>
    </xdr:from>
    <xdr:ext cx="59901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2514795" y="13412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99885</xdr:rowOff>
    </xdr:from>
    <xdr:to>
      <xdr:col>85</xdr:col>
      <xdr:colOff>177800</xdr:colOff>
      <xdr:row>76</xdr:row>
      <xdr:rowOff>30035</xdr:rowOff>
    </xdr:to>
    <xdr:sp macro="" textlink="">
      <xdr:nvSpPr>
        <xdr:cNvPr id="629" name="楕円 628">
          <a:extLst>
            <a:ext uri="{FF2B5EF4-FFF2-40B4-BE49-F238E27FC236}">
              <a16:creationId xmlns:a16="http://schemas.microsoft.com/office/drawing/2014/main" id="{00000000-0008-0000-0600-000075020000}"/>
            </a:ext>
          </a:extLst>
        </xdr:cNvPr>
        <xdr:cNvSpPr/>
      </xdr:nvSpPr>
      <xdr:spPr>
        <a:xfrm>
          <a:off x="16268700" y="1295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122762</xdr:rowOff>
    </xdr:from>
    <xdr:ext cx="599010" cy="259045"/>
    <xdr:sp macro="" textlink="">
      <xdr:nvSpPr>
        <xdr:cNvPr id="630" name="公債費該当値テキスト">
          <a:extLst>
            <a:ext uri="{FF2B5EF4-FFF2-40B4-BE49-F238E27FC236}">
              <a16:creationId xmlns:a16="http://schemas.microsoft.com/office/drawing/2014/main" id="{00000000-0008-0000-0600-000076020000}"/>
            </a:ext>
          </a:extLst>
        </xdr:cNvPr>
        <xdr:cNvSpPr txBox="1"/>
      </xdr:nvSpPr>
      <xdr:spPr>
        <a:xfrm>
          <a:off x="16370300" y="12810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13410</xdr:rowOff>
    </xdr:from>
    <xdr:to>
      <xdr:col>81</xdr:col>
      <xdr:colOff>101600</xdr:colOff>
      <xdr:row>76</xdr:row>
      <xdr:rowOff>115010</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5430500" y="1304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131538</xdr:rowOff>
    </xdr:from>
    <xdr:ext cx="59901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181795" y="12818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145092</xdr:rowOff>
    </xdr:from>
    <xdr:to>
      <xdr:col>76</xdr:col>
      <xdr:colOff>165100</xdr:colOff>
      <xdr:row>77</xdr:row>
      <xdr:rowOff>75242</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4541500" y="1317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91769</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292795" y="12950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45695</xdr:rowOff>
    </xdr:from>
    <xdr:to>
      <xdr:col>72</xdr:col>
      <xdr:colOff>38100</xdr:colOff>
      <xdr:row>77</xdr:row>
      <xdr:rowOff>147295</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3652500" y="1324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163822</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03795" y="13022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63711</xdr:rowOff>
    </xdr:from>
    <xdr:to>
      <xdr:col>67</xdr:col>
      <xdr:colOff>101600</xdr:colOff>
      <xdr:row>77</xdr:row>
      <xdr:rowOff>165311</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2763500" y="13265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10388</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14795" y="13040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積立金グラフ枠">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46444</xdr:rowOff>
    </xdr:from>
    <xdr:to>
      <xdr:col>85</xdr:col>
      <xdr:colOff>126364</xdr:colOff>
      <xdr:row>99</xdr:row>
      <xdr:rowOff>39973</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flipV="1">
          <a:off x="16317595" y="15476944"/>
          <a:ext cx="1269" cy="1536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43800</xdr:rowOff>
    </xdr:from>
    <xdr:ext cx="469744" cy="259045"/>
    <xdr:sp macro="" textlink="">
      <xdr:nvSpPr>
        <xdr:cNvPr id="663" name="積立金最小値テキスト">
          <a:extLst>
            <a:ext uri="{FF2B5EF4-FFF2-40B4-BE49-F238E27FC236}">
              <a16:creationId xmlns:a16="http://schemas.microsoft.com/office/drawing/2014/main" id="{00000000-0008-0000-0600-000097020000}"/>
            </a:ext>
          </a:extLst>
        </xdr:cNvPr>
        <xdr:cNvSpPr txBox="1"/>
      </xdr:nvSpPr>
      <xdr:spPr>
        <a:xfrm>
          <a:off x="16370300" y="17017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39973</xdr:rowOff>
    </xdr:from>
    <xdr:to>
      <xdr:col>86</xdr:col>
      <xdr:colOff>25400</xdr:colOff>
      <xdr:row>99</xdr:row>
      <xdr:rowOff>39973</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6230600" y="17013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164571</xdr:rowOff>
    </xdr:from>
    <xdr:ext cx="690189" cy="259045"/>
    <xdr:sp macro="" textlink="">
      <xdr:nvSpPr>
        <xdr:cNvPr id="665" name="積立金最大値テキスト">
          <a:extLst>
            <a:ext uri="{FF2B5EF4-FFF2-40B4-BE49-F238E27FC236}">
              <a16:creationId xmlns:a16="http://schemas.microsoft.com/office/drawing/2014/main" id="{00000000-0008-0000-0600-000099020000}"/>
            </a:ext>
          </a:extLst>
        </xdr:cNvPr>
        <xdr:cNvSpPr txBox="1"/>
      </xdr:nvSpPr>
      <xdr:spPr>
        <a:xfrm>
          <a:off x="16370300" y="15252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46444</xdr:rowOff>
    </xdr:from>
    <xdr:to>
      <xdr:col>86</xdr:col>
      <xdr:colOff>25400</xdr:colOff>
      <xdr:row>90</xdr:row>
      <xdr:rowOff>46444</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547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7857</xdr:rowOff>
    </xdr:from>
    <xdr:to>
      <xdr:col>85</xdr:col>
      <xdr:colOff>127000</xdr:colOff>
      <xdr:row>98</xdr:row>
      <xdr:rowOff>90238</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5481300" y="16809957"/>
          <a:ext cx="838200" cy="82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49528</xdr:rowOff>
    </xdr:from>
    <xdr:ext cx="599010" cy="259045"/>
    <xdr:sp macro="" textlink="">
      <xdr:nvSpPr>
        <xdr:cNvPr id="668" name="積立金平均値テキスト">
          <a:extLst>
            <a:ext uri="{FF2B5EF4-FFF2-40B4-BE49-F238E27FC236}">
              <a16:creationId xmlns:a16="http://schemas.microsoft.com/office/drawing/2014/main" id="{00000000-0008-0000-0600-00009C020000}"/>
            </a:ext>
          </a:extLst>
        </xdr:cNvPr>
        <xdr:cNvSpPr txBox="1"/>
      </xdr:nvSpPr>
      <xdr:spPr>
        <a:xfrm>
          <a:off x="16370300" y="166801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26651</xdr:rowOff>
    </xdr:from>
    <xdr:to>
      <xdr:col>85</xdr:col>
      <xdr:colOff>177800</xdr:colOff>
      <xdr:row>98</xdr:row>
      <xdr:rowOff>128251</xdr:rowOff>
    </xdr:to>
    <xdr:sp macro="" textlink="">
      <xdr:nvSpPr>
        <xdr:cNvPr id="669" name="フローチャート: 判断 668">
          <a:extLst>
            <a:ext uri="{FF2B5EF4-FFF2-40B4-BE49-F238E27FC236}">
              <a16:creationId xmlns:a16="http://schemas.microsoft.com/office/drawing/2014/main" id="{00000000-0008-0000-0600-00009D020000}"/>
            </a:ext>
          </a:extLst>
        </xdr:cNvPr>
        <xdr:cNvSpPr/>
      </xdr:nvSpPr>
      <xdr:spPr>
        <a:xfrm>
          <a:off x="16268700" y="1682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7857</xdr:rowOff>
    </xdr:from>
    <xdr:to>
      <xdr:col>81</xdr:col>
      <xdr:colOff>50800</xdr:colOff>
      <xdr:row>98</xdr:row>
      <xdr:rowOff>25850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4592300" y="16809957"/>
          <a:ext cx="889000" cy="17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138703</xdr:rowOff>
    </xdr:from>
    <xdr:to>
      <xdr:col>81</xdr:col>
      <xdr:colOff>101600</xdr:colOff>
      <xdr:row>98</xdr:row>
      <xdr:rowOff>68853</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5430500" y="1676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59980</xdr:rowOff>
    </xdr:from>
    <xdr:ext cx="599010"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5181795" y="1686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25850</xdr:rowOff>
    </xdr:from>
    <xdr:to>
      <xdr:col>76</xdr:col>
      <xdr:colOff>114300</xdr:colOff>
      <xdr:row>98</xdr:row>
      <xdr:rowOff>27553</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3703300" y="16827950"/>
          <a:ext cx="889000" cy="1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50414</xdr:rowOff>
    </xdr:from>
    <xdr:to>
      <xdr:col>76</xdr:col>
      <xdr:colOff>165100</xdr:colOff>
      <xdr:row>97</xdr:row>
      <xdr:rowOff>152014</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4541500" y="1668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168541</xdr:rowOff>
    </xdr:from>
    <xdr:ext cx="599010"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4292795" y="16456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18769</xdr:rowOff>
    </xdr:from>
    <xdr:to>
      <xdr:col>71</xdr:col>
      <xdr:colOff>177800</xdr:colOff>
      <xdr:row>98</xdr:row>
      <xdr:rowOff>27553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814300" y="16820869"/>
          <a:ext cx="889000" cy="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17678</xdr:rowOff>
    </xdr:from>
    <xdr:to>
      <xdr:col>72</xdr:col>
      <xdr:colOff>38100</xdr:colOff>
      <xdr:row>98</xdr:row>
      <xdr:rowOff>119278</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3652500" y="1681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110405</xdr:rowOff>
    </xdr:from>
    <xdr:ext cx="599010"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3403795" y="16912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93980</xdr:rowOff>
    </xdr:from>
    <xdr:to>
      <xdr:col>67</xdr:col>
      <xdr:colOff>101600</xdr:colOff>
      <xdr:row>99</xdr:row>
      <xdr:rowOff>24130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2763500" y="1689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15257</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547111" y="1698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39438</xdr:rowOff>
    </xdr:from>
    <xdr:to>
      <xdr:col>85</xdr:col>
      <xdr:colOff>177800</xdr:colOff>
      <xdr:row>98</xdr:row>
      <xdr:rowOff>141038</xdr:rowOff>
    </xdr:to>
    <xdr:sp macro="" textlink="">
      <xdr:nvSpPr>
        <xdr:cNvPr id="686" name="楕円 685">
          <a:extLst>
            <a:ext uri="{FF2B5EF4-FFF2-40B4-BE49-F238E27FC236}">
              <a16:creationId xmlns:a16="http://schemas.microsoft.com/office/drawing/2014/main" id="{00000000-0008-0000-0600-0000AE020000}"/>
            </a:ext>
          </a:extLst>
        </xdr:cNvPr>
        <xdr:cNvSpPr/>
      </xdr:nvSpPr>
      <xdr:spPr>
        <a:xfrm>
          <a:off x="16268700" y="16841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5077</xdr:rowOff>
    </xdr:from>
    <xdr:ext cx="534377" cy="259045"/>
    <xdr:sp macro="" textlink="">
      <xdr:nvSpPr>
        <xdr:cNvPr id="687" name="積立金該当値テキスト">
          <a:extLst>
            <a:ext uri="{FF2B5EF4-FFF2-40B4-BE49-F238E27FC236}">
              <a16:creationId xmlns:a16="http://schemas.microsoft.com/office/drawing/2014/main" id="{00000000-0008-0000-0600-0000AF020000}"/>
            </a:ext>
          </a:extLst>
        </xdr:cNvPr>
        <xdr:cNvSpPr txBox="1"/>
      </xdr:nvSpPr>
      <xdr:spPr>
        <a:xfrm>
          <a:off x="16370300" y="16807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128507</xdr:rowOff>
    </xdr:from>
    <xdr:to>
      <xdr:col>81</xdr:col>
      <xdr:colOff>101600</xdr:colOff>
      <xdr:row>98</xdr:row>
      <xdr:rowOff>58657</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5430500" y="1675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75184</xdr:rowOff>
    </xdr:from>
    <xdr:ext cx="59901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181795" y="16534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146500</xdr:rowOff>
    </xdr:from>
    <xdr:to>
      <xdr:col>76</xdr:col>
      <xdr:colOff>165100</xdr:colOff>
      <xdr:row>98</xdr:row>
      <xdr:rowOff>76650</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4541500" y="1677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67777</xdr:rowOff>
    </xdr:from>
    <xdr:ext cx="59901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292795" y="16869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148203</xdr:rowOff>
    </xdr:from>
    <xdr:to>
      <xdr:col>72</xdr:col>
      <xdr:colOff>38100</xdr:colOff>
      <xdr:row>98</xdr:row>
      <xdr:rowOff>78353</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3652500" y="16778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94880</xdr:rowOff>
    </xdr:from>
    <xdr:ext cx="59901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03795" y="1655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139419</xdr:rowOff>
    </xdr:from>
    <xdr:to>
      <xdr:col>67</xdr:col>
      <xdr:colOff>101600</xdr:colOff>
      <xdr:row>98</xdr:row>
      <xdr:rowOff>69569</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2763500" y="16770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86096</xdr:rowOff>
    </xdr:from>
    <xdr:ext cx="59901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14795" y="16545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21970</xdr:rowOff>
    </xdr:from>
    <xdr:ext cx="59541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692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55368</xdr:rowOff>
    </xdr:from>
    <xdr:to>
      <xdr:col>116</xdr:col>
      <xdr:colOff>62864</xdr:colOff>
      <xdr:row>39</xdr:row>
      <xdr:rowOff>98878</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2159595" y="5198868"/>
          <a:ext cx="1269" cy="1586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110953</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2212300" y="6797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2045</xdr:rowOff>
    </xdr:from>
    <xdr:ext cx="599010"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2212300" y="497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55368</xdr:rowOff>
    </xdr:from>
    <xdr:to>
      <xdr:col>116</xdr:col>
      <xdr:colOff>152400</xdr:colOff>
      <xdr:row>30</xdr:row>
      <xdr:rowOff>55368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519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28403</xdr:rowOff>
    </xdr:from>
    <xdr:ext cx="469744"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2212300" y="6543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5526</xdr:rowOff>
    </xdr:from>
    <xdr:to>
      <xdr:col>116</xdr:col>
      <xdr:colOff>114300</xdr:colOff>
      <xdr:row>39</xdr:row>
      <xdr:rowOff>107126</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2110700" y="669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37748</xdr:rowOff>
    </xdr:from>
    <xdr:to>
      <xdr:col>112</xdr:col>
      <xdr:colOff>38100</xdr:colOff>
      <xdr:row>39</xdr:row>
      <xdr:rowOff>139348</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1272500" y="672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155875</xdr:rowOff>
    </xdr:from>
    <xdr:ext cx="378565"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134017" y="6499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33013</xdr:rowOff>
    </xdr:from>
    <xdr:to>
      <xdr:col>107</xdr:col>
      <xdr:colOff>101600</xdr:colOff>
      <xdr:row>39</xdr:row>
      <xdr:rowOff>134613</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0383500" y="671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151140</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199428" y="649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51102</xdr:rowOff>
    </xdr:from>
    <xdr:to>
      <xdr:col>102</xdr:col>
      <xdr:colOff>114300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656300" y="6737652"/>
          <a:ext cx="889000" cy="47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37955</xdr:rowOff>
    </xdr:from>
    <xdr:to>
      <xdr:col>102</xdr:col>
      <xdr:colOff>165100</xdr:colOff>
      <xdr:row>39</xdr:row>
      <xdr:rowOff>139555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494500" y="672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156082</xdr:rowOff>
    </xdr:from>
    <xdr:ext cx="378565"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56017" y="64997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45640</xdr:rowOff>
    </xdr:from>
    <xdr:to>
      <xdr:col>98</xdr:col>
      <xdr:colOff>38100</xdr:colOff>
      <xdr:row>39</xdr:row>
      <xdr:rowOff>147240</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8605500" y="673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138367</xdr:rowOff>
    </xdr:from>
    <xdr:ext cx="378565"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67017" y="6824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155403</xdr:rowOff>
    </xdr:from>
    <xdr:ext cx="249299"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2212300" y="6670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302</xdr:rowOff>
    </xdr:from>
    <xdr:to>
      <xdr:col>98</xdr:col>
      <xdr:colOff>38100</xdr:colOff>
      <xdr:row>39</xdr:row>
      <xdr:rowOff>101902</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8605500" y="668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118428</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46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貸付金グラフ枠">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10884</xdr:rowOff>
    </xdr:from>
    <xdr:to>
      <xdr:col>116</xdr:col>
      <xdr:colOff>62864</xdr:colOff>
      <xdr:row>58</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flipV="1">
          <a:off x="22159595" y="8926284"/>
          <a:ext cx="1269" cy="1157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168358</xdr:rowOff>
    </xdr:from>
    <xdr:ext cx="249299" cy="259045"/>
    <xdr:sp macro="" textlink="">
      <xdr:nvSpPr>
        <xdr:cNvPr id="777" name="貸付金最小値テキスト">
          <a:extLst>
            <a:ext uri="{FF2B5EF4-FFF2-40B4-BE49-F238E27FC236}">
              <a16:creationId xmlns:a16="http://schemas.microsoft.com/office/drawing/2014/main" id="{00000000-0008-0000-0600-000009030000}"/>
            </a:ext>
          </a:extLst>
        </xdr:cNvPr>
        <xdr:cNvSpPr txBox="1"/>
      </xdr:nvSpPr>
      <xdr:spPr>
        <a:xfrm>
          <a:off x="22212300" y="10112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129011</xdr:rowOff>
    </xdr:from>
    <xdr:ext cx="599010" cy="259045"/>
    <xdr:sp macro="" textlink="">
      <xdr:nvSpPr>
        <xdr:cNvPr id="779" name="貸付金最大値テキスト">
          <a:extLst>
            <a:ext uri="{FF2B5EF4-FFF2-40B4-BE49-F238E27FC236}">
              <a16:creationId xmlns:a16="http://schemas.microsoft.com/office/drawing/2014/main" id="{00000000-0008-0000-0600-00000B030000}"/>
            </a:ext>
          </a:extLst>
        </xdr:cNvPr>
        <xdr:cNvSpPr txBox="1"/>
      </xdr:nvSpPr>
      <xdr:spPr>
        <a:xfrm>
          <a:off x="22212300" y="8701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10884</xdr:rowOff>
    </xdr:from>
    <xdr:to>
      <xdr:col>116</xdr:col>
      <xdr:colOff>152400</xdr:colOff>
      <xdr:row>52</xdr:row>
      <xdr:rowOff>10884</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892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85808</xdr:rowOff>
    </xdr:from>
    <xdr:ext cx="469744" cy="259045"/>
    <xdr:sp macro="" textlink="">
      <xdr:nvSpPr>
        <xdr:cNvPr id="782" name="貸付金平均値テキスト">
          <a:extLst>
            <a:ext uri="{FF2B5EF4-FFF2-40B4-BE49-F238E27FC236}">
              <a16:creationId xmlns:a16="http://schemas.microsoft.com/office/drawing/2014/main" id="{00000000-0008-0000-0600-00000E030000}"/>
            </a:ext>
          </a:extLst>
        </xdr:cNvPr>
        <xdr:cNvSpPr txBox="1"/>
      </xdr:nvSpPr>
      <xdr:spPr>
        <a:xfrm>
          <a:off x="22212300" y="98584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62931</xdr:rowOff>
    </xdr:from>
    <xdr:to>
      <xdr:col>116</xdr:col>
      <xdr:colOff>114300</xdr:colOff>
      <xdr:row>58</xdr:row>
      <xdr:rowOff>164531</xdr:rowOff>
    </xdr:to>
    <xdr:sp macro="" textlink="">
      <xdr:nvSpPr>
        <xdr:cNvPr id="783" name="フローチャート: 判断 782">
          <a:extLst>
            <a:ext uri="{FF2B5EF4-FFF2-40B4-BE49-F238E27FC236}">
              <a16:creationId xmlns:a16="http://schemas.microsoft.com/office/drawing/2014/main" id="{00000000-0008-0000-0600-00000F030000}"/>
            </a:ext>
          </a:extLst>
        </xdr:cNvPr>
        <xdr:cNvSpPr/>
      </xdr:nvSpPr>
      <xdr:spPr>
        <a:xfrm>
          <a:off x="22110700" y="1000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68971</xdr:rowOff>
    </xdr:from>
    <xdr:to>
      <xdr:col>112</xdr:col>
      <xdr:colOff>38100</xdr:colOff>
      <xdr:row>58</xdr:row>
      <xdr:rowOff>170571</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1272500" y="1001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15648</xdr:rowOff>
    </xdr:from>
    <xdr:ext cx="469744"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21088428" y="9788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71879</xdr:rowOff>
    </xdr:from>
    <xdr:to>
      <xdr:col>107</xdr:col>
      <xdr:colOff>101600</xdr:colOff>
      <xdr:row>59</xdr:row>
      <xdr:rowOff>2029</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0383500" y="1001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18556</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0199428" y="9791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49609</xdr:rowOff>
    </xdr:from>
    <xdr:to>
      <xdr:col>102</xdr:col>
      <xdr:colOff>165100</xdr:colOff>
      <xdr:row>58</xdr:row>
      <xdr:rowOff>151209</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19494500" y="9993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167736</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9310428" y="9768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38869</xdr:rowOff>
    </xdr:from>
    <xdr:to>
      <xdr:col>98</xdr:col>
      <xdr:colOff>38100</xdr:colOff>
      <xdr:row>58</xdr:row>
      <xdr:rowOff>140469</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8605500" y="998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156996</xdr:rowOff>
    </xdr:from>
    <xdr:ext cx="534377"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8389111" y="975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41358</xdr:rowOff>
    </xdr:from>
    <xdr:ext cx="249299" cy="259045"/>
    <xdr:sp macro="" textlink="">
      <xdr:nvSpPr>
        <xdr:cNvPr id="801" name="貸付金該当値テキスト">
          <a:extLst>
            <a:ext uri="{FF2B5EF4-FFF2-40B4-BE49-F238E27FC236}">
              <a16:creationId xmlns:a16="http://schemas.microsoft.com/office/drawing/2014/main" id="{00000000-0008-0000-0600-000021030000}"/>
            </a:ext>
          </a:extLst>
        </xdr:cNvPr>
        <xdr:cNvSpPr txBox="1"/>
      </xdr:nvSpPr>
      <xdr:spPr>
        <a:xfrm>
          <a:off x="22212300" y="9985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152081</xdr:rowOff>
    </xdr:from>
    <xdr:to>
      <xdr:col>116</xdr:col>
      <xdr:colOff>62864</xdr:colOff>
      <xdr:row>78</xdr:row>
      <xdr:rowOff>169807</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flipV="1">
          <a:off x="22159595" y="12153581"/>
          <a:ext cx="1269" cy="1389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2184</xdr:rowOff>
    </xdr:from>
    <xdr:ext cx="534377" cy="259045"/>
    <xdr:sp macro="" textlink="">
      <xdr:nvSpPr>
        <xdr:cNvPr id="836" name="繰出金最小値テキスト">
          <a:extLst>
            <a:ext uri="{FF2B5EF4-FFF2-40B4-BE49-F238E27FC236}">
              <a16:creationId xmlns:a16="http://schemas.microsoft.com/office/drawing/2014/main" id="{00000000-0008-0000-0600-000044030000}"/>
            </a:ext>
          </a:extLst>
        </xdr:cNvPr>
        <xdr:cNvSpPr txBox="1"/>
      </xdr:nvSpPr>
      <xdr:spPr>
        <a:xfrm>
          <a:off x="22212300" y="1354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169807</xdr:rowOff>
    </xdr:from>
    <xdr:to>
      <xdr:col>116</xdr:col>
      <xdr:colOff>152400</xdr:colOff>
      <xdr:row>78</xdr:row>
      <xdr:rowOff>169807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22072600" y="1354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98758</xdr:rowOff>
    </xdr:from>
    <xdr:ext cx="599010" cy="259045"/>
    <xdr:sp macro="" textlink="">
      <xdr:nvSpPr>
        <xdr:cNvPr id="838" name="繰出金最大値テキスト">
          <a:extLst>
            <a:ext uri="{FF2B5EF4-FFF2-40B4-BE49-F238E27FC236}">
              <a16:creationId xmlns:a16="http://schemas.microsoft.com/office/drawing/2014/main" id="{00000000-0008-0000-0600-000046030000}"/>
            </a:ext>
          </a:extLst>
        </xdr:cNvPr>
        <xdr:cNvSpPr txBox="1"/>
      </xdr:nvSpPr>
      <xdr:spPr>
        <a:xfrm>
          <a:off x="22212300" y="1192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152081</xdr:rowOff>
    </xdr:from>
    <xdr:to>
      <xdr:col>116</xdr:col>
      <xdr:colOff>152400</xdr:colOff>
      <xdr:row>70</xdr:row>
      <xdr:rowOff>152081</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2072600" y="12153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11207</xdr:rowOff>
    </xdr:from>
    <xdr:to>
      <xdr:col>116</xdr:col>
      <xdr:colOff>63500</xdr:colOff>
      <xdr:row>76</xdr:row>
      <xdr:rowOff>18538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1323300" y="13041407"/>
          <a:ext cx="838200" cy="7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111734</xdr:rowOff>
    </xdr:from>
    <xdr:ext cx="599010" cy="259045"/>
    <xdr:sp macro="" textlink="">
      <xdr:nvSpPr>
        <xdr:cNvPr id="841" name="繰出金平均値テキスト">
          <a:extLst>
            <a:ext uri="{FF2B5EF4-FFF2-40B4-BE49-F238E27FC236}">
              <a16:creationId xmlns:a16="http://schemas.microsoft.com/office/drawing/2014/main" id="{00000000-0008-0000-0600-000049030000}"/>
            </a:ext>
          </a:extLst>
        </xdr:cNvPr>
        <xdr:cNvSpPr txBox="1"/>
      </xdr:nvSpPr>
      <xdr:spPr>
        <a:xfrm>
          <a:off x="22212300" y="131419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133307</xdr:rowOff>
    </xdr:from>
    <xdr:to>
      <xdr:col>116</xdr:col>
      <xdr:colOff>114300</xdr:colOff>
      <xdr:row>77</xdr:row>
      <xdr:rowOff>63457</xdr:rowOff>
    </xdr:to>
    <xdr:sp macro="" textlink="">
      <xdr:nvSpPr>
        <xdr:cNvPr id="842" name="フローチャート: 判断 841">
          <a:extLst>
            <a:ext uri="{FF2B5EF4-FFF2-40B4-BE49-F238E27FC236}">
              <a16:creationId xmlns:a16="http://schemas.microsoft.com/office/drawing/2014/main" id="{00000000-0008-0000-0600-00004A030000}"/>
            </a:ext>
          </a:extLst>
        </xdr:cNvPr>
        <xdr:cNvSpPr/>
      </xdr:nvSpPr>
      <xdr:spPr>
        <a:xfrm>
          <a:off x="22110700" y="1316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18538</xdr:rowOff>
    </xdr:from>
    <xdr:to>
      <xdr:col>111</xdr:col>
      <xdr:colOff>177800</xdr:colOff>
      <xdr:row>76</xdr:row>
      <xdr:rowOff>47555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0434300" y="13048738"/>
          <a:ext cx="889000" cy="29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109105</xdr:rowOff>
    </xdr:from>
    <xdr:to>
      <xdr:col>112</xdr:col>
      <xdr:colOff>38100</xdr:colOff>
      <xdr:row>77</xdr:row>
      <xdr:rowOff>39255</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21272500" y="131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30382</xdr:rowOff>
    </xdr:from>
    <xdr:ext cx="599010"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1023795" y="13232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160038</xdr:rowOff>
    </xdr:from>
    <xdr:to>
      <xdr:col>107</xdr:col>
      <xdr:colOff>50800</xdr:colOff>
      <xdr:row>76</xdr:row>
      <xdr:rowOff>47555</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9545300" y="13018788"/>
          <a:ext cx="889000" cy="58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132471</xdr:rowOff>
    </xdr:from>
    <xdr:to>
      <xdr:col>107</xdr:col>
      <xdr:colOff>101600</xdr:colOff>
      <xdr:row>77</xdr:row>
      <xdr:rowOff>62621</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0383500" y="1316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53748</xdr:rowOff>
    </xdr:from>
    <xdr:ext cx="599010"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0134795" y="132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160038</xdr:rowOff>
    </xdr:from>
    <xdr:to>
      <xdr:col>102</xdr:col>
      <xdr:colOff>114300</xdr:colOff>
      <xdr:row>76</xdr:row>
      <xdr:rowOff>138824</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8656300" y="13018788"/>
          <a:ext cx="889000" cy="150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32762</xdr:rowOff>
    </xdr:from>
    <xdr:to>
      <xdr:col>102</xdr:col>
      <xdr:colOff>165100</xdr:colOff>
      <xdr:row>77</xdr:row>
      <xdr:rowOff>134362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19494500" y="1323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125489</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9245795" y="13327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39949</xdr:rowOff>
    </xdr:from>
    <xdr:to>
      <xdr:col>98</xdr:col>
      <xdr:colOff>38100</xdr:colOff>
      <xdr:row>77</xdr:row>
      <xdr:rowOff>141549</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18605500" y="1324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132676</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8356795" y="13334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131857</xdr:rowOff>
    </xdr:from>
    <xdr:to>
      <xdr:col>116</xdr:col>
      <xdr:colOff>114300</xdr:colOff>
      <xdr:row>76</xdr:row>
      <xdr:rowOff>62007</xdr:rowOff>
    </xdr:to>
    <xdr:sp macro="" textlink="">
      <xdr:nvSpPr>
        <xdr:cNvPr id="859" name="楕円 858">
          <a:extLst>
            <a:ext uri="{FF2B5EF4-FFF2-40B4-BE49-F238E27FC236}">
              <a16:creationId xmlns:a16="http://schemas.microsoft.com/office/drawing/2014/main" id="{00000000-0008-0000-0600-00005B030000}"/>
            </a:ext>
          </a:extLst>
        </xdr:cNvPr>
        <xdr:cNvSpPr/>
      </xdr:nvSpPr>
      <xdr:spPr>
        <a:xfrm>
          <a:off x="22110700" y="1299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154734</xdr:rowOff>
    </xdr:from>
    <xdr:ext cx="599010" cy="259045"/>
    <xdr:sp macro="" textlink="">
      <xdr:nvSpPr>
        <xdr:cNvPr id="860" name="繰出金該当値テキスト">
          <a:extLst>
            <a:ext uri="{FF2B5EF4-FFF2-40B4-BE49-F238E27FC236}">
              <a16:creationId xmlns:a16="http://schemas.microsoft.com/office/drawing/2014/main" id="{00000000-0008-0000-0600-00005C030000}"/>
            </a:ext>
          </a:extLst>
        </xdr:cNvPr>
        <xdr:cNvSpPr txBox="1"/>
      </xdr:nvSpPr>
      <xdr:spPr>
        <a:xfrm>
          <a:off x="22212300" y="12842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139188</xdr:rowOff>
    </xdr:from>
    <xdr:to>
      <xdr:col>112</xdr:col>
      <xdr:colOff>38100</xdr:colOff>
      <xdr:row>76</xdr:row>
      <xdr:rowOff>69338</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21272500" y="1299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85865</xdr:rowOff>
    </xdr:from>
    <xdr:ext cx="59901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23795" y="12773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168205</xdr:rowOff>
    </xdr:from>
    <xdr:to>
      <xdr:col>107</xdr:col>
      <xdr:colOff>101600</xdr:colOff>
      <xdr:row>76</xdr:row>
      <xdr:rowOff>98355</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0383500" y="130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114881</xdr:rowOff>
    </xdr:from>
    <xdr:ext cx="59901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34795" y="12802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109239</xdr:rowOff>
    </xdr:from>
    <xdr:to>
      <xdr:col>102</xdr:col>
      <xdr:colOff>165100</xdr:colOff>
      <xdr:row>76</xdr:row>
      <xdr:rowOff>39390</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19494500" y="1296798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55916</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45795" y="12743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88024</xdr:rowOff>
    </xdr:from>
    <xdr:to>
      <xdr:col>98</xdr:col>
      <xdr:colOff>38100</xdr:colOff>
      <xdr:row>77</xdr:row>
      <xdr:rowOff>18174</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18605500" y="1311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34702</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56795" y="1289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a:extLst>
            <a:ext uri="{FF2B5EF4-FFF2-40B4-BE49-F238E27FC236}">
              <a16:creationId xmlns:a16="http://schemas.microsoft.com/office/drawing/2014/main" id="{00000000-0008-0000-0600-00007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a:extLst>
            <a:ext uri="{FF2B5EF4-FFF2-40B4-BE49-F238E27FC236}">
              <a16:creationId xmlns:a16="http://schemas.microsoft.com/office/drawing/2014/main" id="{00000000-0008-0000-0600-00007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a:extLst>
            <a:ext uri="{FF2B5EF4-FFF2-40B4-BE49-F238E27FC236}">
              <a16:creationId xmlns:a16="http://schemas.microsoft.com/office/drawing/2014/main" id="{00000000-0008-0000-0600-00007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a:extLst>
            <a:ext uri="{FF2B5EF4-FFF2-40B4-BE49-F238E27FC236}">
              <a16:creationId xmlns:a16="http://schemas.microsoft.com/office/drawing/2014/main" id="{00000000-0008-0000-0600-00007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a:extLst>
            <a:ext uri="{FF2B5EF4-FFF2-40B4-BE49-F238E27FC236}">
              <a16:creationId xmlns:a16="http://schemas.microsoft.com/office/drawing/2014/main" id="{00000000-0008-0000-0600-00008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普通建設事業費の増加要因は、</a:t>
          </a:r>
          <a:r>
            <a:rPr kumimoji="1" lang="en-US" altLang="ja-JP" sz="1300">
              <a:latin typeface="ＭＳ Ｐゴシック" panose="020B0600070205080204" pitchFamily="50" charset="-128"/>
              <a:ea typeface="ＭＳ Ｐゴシック" panose="020B0600070205080204" pitchFamily="50" charset="-128"/>
            </a:rPr>
            <a:t>SS</a:t>
          </a:r>
          <a:r>
            <a:rPr kumimoji="1" lang="ja-JP" altLang="en-US" sz="1300">
              <a:latin typeface="ＭＳ Ｐゴシック" panose="020B0600070205080204" pitchFamily="50" charset="-128"/>
              <a:ea typeface="ＭＳ Ｐゴシック" panose="020B0600070205080204" pitchFamily="50" charset="-128"/>
            </a:rPr>
            <a:t>（サービスステーション）新設、ケーブルテレビ放送設備更新、食鳥処理施設建設が主なものである。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公債費の増加要因は、過疎対策事業債、緊急防災・減債事業債の増加によるものが大きい。</a:t>
          </a:r>
        </a:p>
        <a:p>
          <a:r>
            <a:rPr kumimoji="1" lang="ja-JP" altLang="en-US" sz="1300">
              <a:latin typeface="ＭＳ Ｐゴシック" panose="020B0600070205080204" pitchFamily="50" charset="-128"/>
              <a:ea typeface="ＭＳ Ｐゴシック" panose="020B0600070205080204" pitchFamily="50" charset="-128"/>
            </a:rPr>
            <a:t>扶助費の減少要因は、住民税非課税世帯臨時給付金事業、電気・ガス・食料品等価格高騰緊急支援事業の減によるものが大きい。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積立金の減少要因は、減債基金の積立皆減が主なものである。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福島県三島町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1,380
1,371
90.81
3,015,215
2,904,458
109,158
1,484,167
3,585,519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63335</xdr:rowOff>
    </xdr:from>
    <xdr:to>
      <xdr:col>24</xdr:col>
      <xdr:colOff>62865</xdr:colOff>
      <xdr:row>38</xdr:row>
      <xdr:rowOff>100317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06835"/>
          <a:ext cx="1270" cy="1408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104144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1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100317</xdr:rowOff>
    </xdr:from>
    <xdr:to>
      <xdr:col>24</xdr:col>
      <xdr:colOff>152400</xdr:colOff>
      <xdr:row>38</xdr:row>
      <xdr:rowOff>100317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15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10012</xdr:rowOff>
    </xdr:from>
    <xdr:ext cx="599010"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8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120,013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63335</xdr:rowOff>
    </xdr:from>
    <xdr:to>
      <xdr:col>24</xdr:col>
      <xdr:colOff>152400</xdr:colOff>
      <xdr:row>30</xdr:row>
      <xdr:rowOff>63335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67539</xdr:rowOff>
    </xdr:from>
    <xdr:to>
      <xdr:col>24</xdr:col>
      <xdr:colOff>63500</xdr:colOff>
      <xdr:row>37</xdr:row>
      <xdr:rowOff>74778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411189"/>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37101</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80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58674</xdr:rowOff>
    </xdr:from>
    <xdr:to>
      <xdr:col>24</xdr:col>
      <xdr:colOff>114300</xdr:colOff>
      <xdr:row>37</xdr:row>
      <xdr:rowOff>160274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40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43345</xdr:rowOff>
    </xdr:from>
    <xdr:to>
      <xdr:col>19</xdr:col>
      <xdr:colOff>177800</xdr:colOff>
      <xdr:row>37</xdr:row>
      <xdr:rowOff>67539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386995"/>
          <a:ext cx="889000" cy="24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73457</xdr:rowOff>
    </xdr:from>
    <xdr:to>
      <xdr:col>20</xdr:col>
      <xdr:colOff>38100</xdr:colOff>
      <xdr:row>38</xdr:row>
      <xdr:rowOff>3607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417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166184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50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43345</xdr:rowOff>
    </xdr:from>
    <xdr:to>
      <xdr:col>15</xdr:col>
      <xdr:colOff>50800</xdr:colOff>
      <xdr:row>37</xdr:row>
      <xdr:rowOff>83591</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386995"/>
          <a:ext cx="889000" cy="40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92621</xdr:rowOff>
    </xdr:from>
    <xdr:to>
      <xdr:col>15</xdr:col>
      <xdr:colOff>101600</xdr:colOff>
      <xdr:row>38</xdr:row>
      <xdr:rowOff>22771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43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13898</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52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83591</xdr:rowOff>
    </xdr:from>
    <xdr:to>
      <xdr:col>10</xdr:col>
      <xdr:colOff>114300</xdr:colOff>
      <xdr:row>37</xdr:row>
      <xdr:rowOff>93129</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427241"/>
          <a:ext cx="889000" cy="9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128156</xdr:rowOff>
    </xdr:from>
    <xdr:to>
      <xdr:col>10</xdr:col>
      <xdr:colOff>165100</xdr:colOff>
      <xdr:row>38</xdr:row>
      <xdr:rowOff>58306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471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49433</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564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120828</xdr:rowOff>
    </xdr:from>
    <xdr:to>
      <xdr:col>6</xdr:col>
      <xdr:colOff>38100</xdr:colOff>
      <xdr:row>38</xdr:row>
      <xdr:rowOff>50978</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46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42105</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557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23978</xdr:rowOff>
    </xdr:from>
    <xdr:to>
      <xdr:col>24</xdr:col>
      <xdr:colOff>114300</xdr:colOff>
      <xdr:row>37</xdr:row>
      <xdr:rowOff>125578</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36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46855</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21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16739</xdr:rowOff>
    </xdr:from>
    <xdr:to>
      <xdr:col>20</xdr:col>
      <xdr:colOff>38100</xdr:colOff>
      <xdr:row>37</xdr:row>
      <xdr:rowOff>118339</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36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134866</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13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163995</xdr:rowOff>
    </xdr:from>
    <xdr:to>
      <xdr:col>15</xdr:col>
      <xdr:colOff>101600</xdr:colOff>
      <xdr:row>37</xdr:row>
      <xdr:rowOff>94145</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33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110672</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11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32791</xdr:rowOff>
    </xdr:from>
    <xdr:to>
      <xdr:col>10</xdr:col>
      <xdr:colOff>165100</xdr:colOff>
      <xdr:row>37</xdr:row>
      <xdr:rowOff>134391</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37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150918</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151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42329</xdr:rowOff>
    </xdr:from>
    <xdr:to>
      <xdr:col>6</xdr:col>
      <xdr:colOff>38100</xdr:colOff>
      <xdr:row>37</xdr:row>
      <xdr:rowOff>143929</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38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160456</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161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81776</xdr:rowOff>
    </xdr:from>
    <xdr:to>
      <xdr:col>24</xdr:col>
      <xdr:colOff>62865</xdr:colOff>
      <xdr:row>58</xdr:row>
      <xdr:rowOff>113180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654276"/>
          <a:ext cx="1270" cy="1403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117007</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61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113180</xdr:rowOff>
    </xdr:from>
    <xdr:to>
      <xdr:col>24</xdr:col>
      <xdr:colOff>152400</xdr:colOff>
      <xdr:row>58</xdr:row>
      <xdr:rowOff>113180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5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28453</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4295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6,253,387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81776</xdr:rowOff>
    </xdr:from>
    <xdr:to>
      <xdr:col>24</xdr:col>
      <xdr:colOff>152400</xdr:colOff>
      <xdr:row>50</xdr:row>
      <xdr:rowOff>81776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654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147831</xdr:rowOff>
    </xdr:from>
    <xdr:to>
      <xdr:col>24</xdr:col>
      <xdr:colOff>63500</xdr:colOff>
      <xdr:row>58</xdr:row>
      <xdr:rowOff>17358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920481"/>
          <a:ext cx="838200" cy="40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139035</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9116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160608</xdr:rowOff>
    </xdr:from>
    <xdr:to>
      <xdr:col>24</xdr:col>
      <xdr:colOff>114300</xdr:colOff>
      <xdr:row>58</xdr:row>
      <xdr:rowOff>90758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3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17358</xdr:rowOff>
    </xdr:from>
    <xdr:to>
      <xdr:col>19</xdr:col>
      <xdr:colOff>177800</xdr:colOff>
      <xdr:row>58</xdr:row>
      <xdr:rowOff>19714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961458"/>
          <a:ext cx="889000" cy="2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155189</xdr:rowOff>
    </xdr:from>
    <xdr:to>
      <xdr:col>20</xdr:col>
      <xdr:colOff>38100</xdr:colOff>
      <xdr:row>58</xdr:row>
      <xdr:rowOff>85339</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2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76466</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10020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156763</xdr:rowOff>
    </xdr:from>
    <xdr:to>
      <xdr:col>15</xdr:col>
      <xdr:colOff>50800</xdr:colOff>
      <xdr:row>58</xdr:row>
      <xdr:rowOff>19714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9929413"/>
          <a:ext cx="889000" cy="3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138929</xdr:rowOff>
    </xdr:from>
    <xdr:to>
      <xdr:col>15</xdr:col>
      <xdr:colOff>101600</xdr:colOff>
      <xdr:row>58</xdr:row>
      <xdr:rowOff>69079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1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85606</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86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156763</xdr:rowOff>
    </xdr:from>
    <xdr:to>
      <xdr:col>10</xdr:col>
      <xdr:colOff>114300</xdr:colOff>
      <xdr:row>58</xdr:row>
      <xdr:rowOff>13644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9929413"/>
          <a:ext cx="889000" cy="28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163547</xdr:rowOff>
    </xdr:from>
    <xdr:to>
      <xdr:col>10</xdr:col>
      <xdr:colOff>165100</xdr:colOff>
      <xdr:row>58</xdr:row>
      <xdr:rowOff>93697</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3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84824</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10028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33286</xdr:rowOff>
    </xdr:from>
    <xdr:to>
      <xdr:col>6</xdr:col>
      <xdr:colOff>38100</xdr:colOff>
      <xdr:row>58</xdr:row>
      <xdr:rowOff>134886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7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126013</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10070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97031</xdr:rowOff>
    </xdr:from>
    <xdr:to>
      <xdr:col>24</xdr:col>
      <xdr:colOff>114300</xdr:colOff>
      <xdr:row>58</xdr:row>
      <xdr:rowOff>27181</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869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119908</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721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138008</xdr:rowOff>
    </xdr:from>
    <xdr:to>
      <xdr:col>20</xdr:col>
      <xdr:colOff>38100</xdr:colOff>
      <xdr:row>58</xdr:row>
      <xdr:rowOff>68158</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10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84685</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685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140364</xdr:rowOff>
    </xdr:from>
    <xdr:to>
      <xdr:col>15</xdr:col>
      <xdr:colOff>101600</xdr:colOff>
      <xdr:row>58</xdr:row>
      <xdr:rowOff>70514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1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61641</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10005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105963</xdr:rowOff>
    </xdr:from>
    <xdr:to>
      <xdr:col>10</xdr:col>
      <xdr:colOff>165100</xdr:colOff>
      <xdr:row>58</xdr:row>
      <xdr:rowOff>36113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878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52640</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653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134294</xdr:rowOff>
    </xdr:from>
    <xdr:to>
      <xdr:col>6</xdr:col>
      <xdr:colOff>38100</xdr:colOff>
      <xdr:row>58</xdr:row>
      <xdr:rowOff>64444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90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80971</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68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113898</xdr:rowOff>
    </xdr:from>
    <xdr:to>
      <xdr:col>24</xdr:col>
      <xdr:colOff>62865</xdr:colOff>
      <xdr:row>78</xdr:row>
      <xdr:rowOff>50687</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3948"/>
          <a:ext cx="1270" cy="147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54514</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27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50687</xdr:rowOff>
    </xdr:from>
    <xdr:to>
      <xdr:col>24</xdr:col>
      <xdr:colOff>152400</xdr:colOff>
      <xdr:row>78</xdr:row>
      <xdr:rowOff>50687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2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60575</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1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113898</xdr:rowOff>
    </xdr:from>
    <xdr:to>
      <xdr:col>24</xdr:col>
      <xdr:colOff>152400</xdr:colOff>
      <xdr:row>69</xdr:row>
      <xdr:rowOff>113898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19793</xdr:rowOff>
    </xdr:from>
    <xdr:to>
      <xdr:col>24</xdr:col>
      <xdr:colOff>63500</xdr:colOff>
      <xdr:row>77</xdr:row>
      <xdr:rowOff>33009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221443"/>
          <a:ext cx="838200" cy="13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168045</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855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145168</xdr:rowOff>
    </xdr:from>
    <xdr:to>
      <xdr:col>24</xdr:col>
      <xdr:colOff>114300</xdr:colOff>
      <xdr:row>76</xdr:row>
      <xdr:rowOff>75318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00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154994</xdr:rowOff>
    </xdr:from>
    <xdr:to>
      <xdr:col>19</xdr:col>
      <xdr:colOff>177800</xdr:colOff>
      <xdr:row>77</xdr:row>
      <xdr:rowOff>33009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3185194"/>
          <a:ext cx="889000" cy="49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45904</xdr:rowOff>
    </xdr:from>
    <xdr:to>
      <xdr:col>20</xdr:col>
      <xdr:colOff>38100</xdr:colOff>
      <xdr:row>76</xdr:row>
      <xdr:rowOff>147504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164030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851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154994</xdr:rowOff>
    </xdr:from>
    <xdr:to>
      <xdr:col>15</xdr:col>
      <xdr:colOff>50800</xdr:colOff>
      <xdr:row>77</xdr:row>
      <xdr:rowOff>146048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185194"/>
          <a:ext cx="889000" cy="16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48617</xdr:rowOff>
    </xdr:from>
    <xdr:to>
      <xdr:col>15</xdr:col>
      <xdr:colOff>101600</xdr:colOff>
      <xdr:row>76</xdr:row>
      <xdr:rowOff>150217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7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166744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854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129110</xdr:rowOff>
    </xdr:from>
    <xdr:to>
      <xdr:col>10</xdr:col>
      <xdr:colOff>114300</xdr:colOff>
      <xdr:row>77</xdr:row>
      <xdr:rowOff>146048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1130300" y="13159310"/>
          <a:ext cx="889000" cy="188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158038</xdr:rowOff>
    </xdr:from>
    <xdr:to>
      <xdr:col>10</xdr:col>
      <xdr:colOff>165100</xdr:colOff>
      <xdr:row>77</xdr:row>
      <xdr:rowOff>88188</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18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104715</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2963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48298</xdr:rowOff>
    </xdr:from>
    <xdr:to>
      <xdr:col>6</xdr:col>
      <xdr:colOff>38100</xdr:colOff>
      <xdr:row>77</xdr:row>
      <xdr:rowOff>149898</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24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141025</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342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140443</xdr:rowOff>
    </xdr:from>
    <xdr:to>
      <xdr:col>24</xdr:col>
      <xdr:colOff>114300</xdr:colOff>
      <xdr:row>77</xdr:row>
      <xdr:rowOff>70593</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17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118870</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149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153659</xdr:rowOff>
    </xdr:from>
    <xdr:to>
      <xdr:col>20</xdr:col>
      <xdr:colOff>38100</xdr:colOff>
      <xdr:row>77</xdr:row>
      <xdr:rowOff>83809</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18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74936</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276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104194</xdr:rowOff>
    </xdr:from>
    <xdr:to>
      <xdr:col>15</xdr:col>
      <xdr:colOff>101600</xdr:colOff>
      <xdr:row>77</xdr:row>
      <xdr:rowOff>34344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13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25471</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227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95248</xdr:rowOff>
    </xdr:from>
    <xdr:to>
      <xdr:col>10</xdr:col>
      <xdr:colOff>165100</xdr:colOff>
      <xdr:row>78</xdr:row>
      <xdr:rowOff>25398</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29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16525</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389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78310</xdr:rowOff>
    </xdr:from>
    <xdr:to>
      <xdr:col>6</xdr:col>
      <xdr:colOff>38100</xdr:colOff>
      <xdr:row>77</xdr:row>
      <xdr:rowOff>8460</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10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24986</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883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92872</xdr:rowOff>
    </xdr:from>
    <xdr:to>
      <xdr:col>24</xdr:col>
      <xdr:colOff>62865</xdr:colOff>
      <xdr:row>98</xdr:row>
      <xdr:rowOff>58916</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523372"/>
          <a:ext cx="1270" cy="1337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62743</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86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58916</xdr:rowOff>
    </xdr:from>
    <xdr:to>
      <xdr:col>24</xdr:col>
      <xdr:colOff>152400</xdr:colOff>
      <xdr:row>98</xdr:row>
      <xdr:rowOff>58916</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861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39549</xdr:rowOff>
    </xdr:from>
    <xdr:ext cx="599010"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298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92872</xdr:rowOff>
    </xdr:from>
    <xdr:to>
      <xdr:col>24</xdr:col>
      <xdr:colOff>152400</xdr:colOff>
      <xdr:row>90</xdr:row>
      <xdr:rowOff>92872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52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30159</xdr:rowOff>
    </xdr:from>
    <xdr:to>
      <xdr:col>24</xdr:col>
      <xdr:colOff>63500</xdr:colOff>
      <xdr:row>96</xdr:row>
      <xdr:rowOff>149726</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3797300" y="16489359"/>
          <a:ext cx="838200" cy="119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97556</xdr:rowOff>
    </xdr:from>
    <xdr:ext cx="599010"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3853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74679</xdr:rowOff>
    </xdr:from>
    <xdr:to>
      <xdr:col>24</xdr:col>
      <xdr:colOff>114300</xdr:colOff>
      <xdr:row>97</xdr:row>
      <xdr:rowOff>4829</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3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30159</xdr:rowOff>
    </xdr:from>
    <xdr:to>
      <xdr:col>19</xdr:col>
      <xdr:colOff>177800</xdr:colOff>
      <xdr:row>96</xdr:row>
      <xdr:rowOff>140678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908300" y="16489359"/>
          <a:ext cx="889000" cy="110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89323</xdr:rowOff>
    </xdr:from>
    <xdr:to>
      <xdr:col>20</xdr:col>
      <xdr:colOff>38100</xdr:colOff>
      <xdr:row>97</xdr:row>
      <xdr:rowOff>19473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54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10600</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497795" y="16641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140678</xdr:rowOff>
    </xdr:from>
    <xdr:to>
      <xdr:col>15</xdr:col>
      <xdr:colOff>50800</xdr:colOff>
      <xdr:row>97</xdr:row>
      <xdr:rowOff>60378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019300" y="16599878"/>
          <a:ext cx="889000" cy="9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99735</xdr:rowOff>
    </xdr:from>
    <xdr:to>
      <xdr:col>15</xdr:col>
      <xdr:colOff>101600</xdr:colOff>
      <xdr:row>97</xdr:row>
      <xdr:rowOff>29885</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5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21012</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08795" y="16651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60378</xdr:rowOff>
    </xdr:from>
    <xdr:to>
      <xdr:col>10</xdr:col>
      <xdr:colOff>114300</xdr:colOff>
      <xdr:row>97</xdr:row>
      <xdr:rowOff>104375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6691028"/>
          <a:ext cx="889000" cy="43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16139</xdr:rowOff>
    </xdr:from>
    <xdr:to>
      <xdr:col>10</xdr:col>
      <xdr:colOff>165100</xdr:colOff>
      <xdr:row>97</xdr:row>
      <xdr:rowOff>117739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64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108866</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19795" y="16739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48552</xdr:rowOff>
    </xdr:from>
    <xdr:to>
      <xdr:col>6</xdr:col>
      <xdr:colOff>38100</xdr:colOff>
      <xdr:row>97</xdr:row>
      <xdr:rowOff>150152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67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166679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63111" y="16454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98926</xdr:rowOff>
    </xdr:from>
    <xdr:to>
      <xdr:col>24</xdr:col>
      <xdr:colOff>114300</xdr:colOff>
      <xdr:row>97</xdr:row>
      <xdr:rowOff>29076</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55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77353</xdr:rowOff>
    </xdr:from>
    <xdr:ext cx="599010"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536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150809</xdr:rowOff>
    </xdr:from>
    <xdr:to>
      <xdr:col>20</xdr:col>
      <xdr:colOff>38100</xdr:colOff>
      <xdr:row>96</xdr:row>
      <xdr:rowOff>80959</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43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97486</xdr:rowOff>
    </xdr:from>
    <xdr:ext cx="59901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497795" y="16213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89878</xdr:rowOff>
    </xdr:from>
    <xdr:to>
      <xdr:col>15</xdr:col>
      <xdr:colOff>101600</xdr:colOff>
      <xdr:row>97</xdr:row>
      <xdr:rowOff>20028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54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36555</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08795" y="16324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9578</xdr:rowOff>
    </xdr:from>
    <xdr:to>
      <xdr:col>10</xdr:col>
      <xdr:colOff>165100</xdr:colOff>
      <xdr:row>97</xdr:row>
      <xdr:rowOff>111178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64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127705</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19795" y="16415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53575</xdr:rowOff>
    </xdr:from>
    <xdr:to>
      <xdr:col>6</xdr:col>
      <xdr:colOff>38100</xdr:colOff>
      <xdr:row>97</xdr:row>
      <xdr:rowOff>155175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68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146302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63111" y="1677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3835</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47335"/>
          <a:ext cx="1270" cy="1583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52462</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90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121962</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2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3835</xdr:rowOff>
    </xdr:from>
    <xdr:to>
      <xdr:col>55</xdr:col>
      <xdr:colOff>88900</xdr:colOff>
      <xdr:row>30</xdr:row>
      <xdr:rowOff>3835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47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141362</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4850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118485</xdr:rowOff>
    </xdr:from>
    <xdr:to>
      <xdr:col>55</xdr:col>
      <xdr:colOff>50800</xdr:colOff>
      <xdr:row>39</xdr:row>
      <xdr:rowOff>48635</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119914</xdr:rowOff>
    </xdr:from>
    <xdr:to>
      <xdr:col>50</xdr:col>
      <xdr:colOff>165100</xdr:colOff>
      <xdr:row>39</xdr:row>
      <xdr:rowOff>50064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66590</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104191</xdr:rowOff>
    </xdr:from>
    <xdr:to>
      <xdr:col>45</xdr:col>
      <xdr:colOff>177800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619291"/>
          <a:ext cx="889000" cy="111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117228</xdr:rowOff>
    </xdr:from>
    <xdr:to>
      <xdr:col>46</xdr:col>
      <xdr:colOff>38100</xdr:colOff>
      <xdr:row>39</xdr:row>
      <xdr:rowOff>47378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63904</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104191</xdr:rowOff>
    </xdr:from>
    <xdr:to>
      <xdr:col>41</xdr:col>
      <xdr:colOff>50800</xdr:colOff>
      <xdr:row>38</xdr:row>
      <xdr:rowOff>119355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6619291"/>
          <a:ext cx="889000" cy="15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141154</xdr:rowOff>
    </xdr:from>
    <xdr:to>
      <xdr:col>41</xdr:col>
      <xdr:colOff>101600</xdr:colOff>
      <xdr:row>39</xdr:row>
      <xdr:rowOff>71304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656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62431</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674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145117</xdr:rowOff>
    </xdr:from>
    <xdr:to>
      <xdr:col>36</xdr:col>
      <xdr:colOff>165100</xdr:colOff>
      <xdr:row>39</xdr:row>
      <xdr:rowOff>75267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660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66394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752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96912</xdr:rowOff>
    </xdr:from>
    <xdr:ext cx="249299"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6120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53391</xdr:rowOff>
    </xdr:from>
    <xdr:to>
      <xdr:col>41</xdr:col>
      <xdr:colOff>101600</xdr:colOff>
      <xdr:row>38</xdr:row>
      <xdr:rowOff>154991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56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68</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26428" y="6343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68555</xdr:rowOff>
    </xdr:from>
    <xdr:to>
      <xdr:col>36</xdr:col>
      <xdr:colOff>165100</xdr:colOff>
      <xdr:row>38</xdr:row>
      <xdr:rowOff>170155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58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15232</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37428" y="6358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59663</xdr:rowOff>
    </xdr:from>
    <xdr:to>
      <xdr:col>54</xdr:col>
      <xdr:colOff>189865</xdr:colOff>
      <xdr:row>59</xdr:row>
      <xdr:rowOff>96175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03613"/>
          <a:ext cx="1270" cy="1408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100002</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215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96175</xdr:rowOff>
    </xdr:from>
    <xdr:to>
      <xdr:col>55</xdr:col>
      <xdr:colOff>88900</xdr:colOff>
      <xdr:row>59</xdr:row>
      <xdr:rowOff>96175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21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6340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788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1,296,025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59663</xdr:rowOff>
    </xdr:from>
    <xdr:to>
      <xdr:col>55</xdr:col>
      <xdr:colOff>88900</xdr:colOff>
      <xdr:row>51</xdr:row>
      <xdr:rowOff>59663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03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73932</xdr:rowOff>
    </xdr:from>
    <xdr:to>
      <xdr:col>55</xdr:col>
      <xdr:colOff>0</xdr:colOff>
      <xdr:row>58</xdr:row>
      <xdr:rowOff>126882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846582"/>
          <a:ext cx="838200" cy="22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76185</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10020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97758</xdr:rowOff>
    </xdr:from>
    <xdr:to>
      <xdr:col>55</xdr:col>
      <xdr:colOff>50800</xdr:colOff>
      <xdr:row>59</xdr:row>
      <xdr:rowOff>27908</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1004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126882</xdr:rowOff>
    </xdr:from>
    <xdr:to>
      <xdr:col>50</xdr:col>
      <xdr:colOff>114300</xdr:colOff>
      <xdr:row>58</xdr:row>
      <xdr:rowOff>146523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10070982"/>
          <a:ext cx="889000" cy="19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101867</xdr:rowOff>
    </xdr:from>
    <xdr:to>
      <xdr:col>50</xdr:col>
      <xdr:colOff>165100</xdr:colOff>
      <xdr:row>59</xdr:row>
      <xdr:rowOff>32017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1004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23144</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10138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137895</xdr:rowOff>
    </xdr:from>
    <xdr:to>
      <xdr:col>45</xdr:col>
      <xdr:colOff>177800</xdr:colOff>
      <xdr:row>58</xdr:row>
      <xdr:rowOff>146523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10081995"/>
          <a:ext cx="889000" cy="8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99727</xdr:rowOff>
    </xdr:from>
    <xdr:to>
      <xdr:col>46</xdr:col>
      <xdr:colOff>38100</xdr:colOff>
      <xdr:row>59</xdr:row>
      <xdr:rowOff>29877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1004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21004</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1013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137895</xdr:rowOff>
    </xdr:from>
    <xdr:to>
      <xdr:col>41</xdr:col>
      <xdr:colOff>50800</xdr:colOff>
      <xdr:row>58</xdr:row>
      <xdr:rowOff>160705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10081995"/>
          <a:ext cx="889000" cy="22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73349</xdr:rowOff>
    </xdr:from>
    <xdr:to>
      <xdr:col>41</xdr:col>
      <xdr:colOff>101600</xdr:colOff>
      <xdr:row>59</xdr:row>
      <xdr:rowOff>3499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1001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20026</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792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89727</xdr:rowOff>
    </xdr:from>
    <xdr:to>
      <xdr:col>36</xdr:col>
      <xdr:colOff>165100</xdr:colOff>
      <xdr:row>59</xdr:row>
      <xdr:rowOff>19877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1003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36404</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80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23132</xdr:rowOff>
    </xdr:from>
    <xdr:to>
      <xdr:col>55</xdr:col>
      <xdr:colOff>50800</xdr:colOff>
      <xdr:row>57</xdr:row>
      <xdr:rowOff>124732</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795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46009</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647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76082</xdr:rowOff>
    </xdr:from>
    <xdr:to>
      <xdr:col>50</xdr:col>
      <xdr:colOff>165100</xdr:colOff>
      <xdr:row>59</xdr:row>
      <xdr:rowOff>6232</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02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22759</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795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95723</xdr:rowOff>
    </xdr:from>
    <xdr:to>
      <xdr:col>46</xdr:col>
      <xdr:colOff>38100</xdr:colOff>
      <xdr:row>59</xdr:row>
      <xdr:rowOff>25873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3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42400</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815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87095</xdr:rowOff>
    </xdr:from>
    <xdr:to>
      <xdr:col>41</xdr:col>
      <xdr:colOff>101600</xdr:colOff>
      <xdr:row>59</xdr:row>
      <xdr:rowOff>17245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3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8372</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10123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109905</xdr:rowOff>
    </xdr:from>
    <xdr:to>
      <xdr:col>36</xdr:col>
      <xdr:colOff>165100</xdr:colOff>
      <xdr:row>59</xdr:row>
      <xdr:rowOff>40055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5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31182</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10146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24499</xdr:rowOff>
    </xdr:from>
    <xdr:to>
      <xdr:col>54</xdr:col>
      <xdr:colOff>189865</xdr:colOff>
      <xdr:row>78</xdr:row>
      <xdr:rowOff>139021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025999"/>
          <a:ext cx="1270" cy="1486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142848</xdr:rowOff>
    </xdr:from>
    <xdr:ext cx="378565"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15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139021</xdr:rowOff>
    </xdr:from>
    <xdr:to>
      <xdr:col>55</xdr:col>
      <xdr:colOff>88900</xdr:colOff>
      <xdr:row>78</xdr:row>
      <xdr:rowOff>139021</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12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142626</xdr:rowOff>
    </xdr:from>
    <xdr:ext cx="690189"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8012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1,625,985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24499</xdr:rowOff>
    </xdr:from>
    <xdr:to>
      <xdr:col>55</xdr:col>
      <xdr:colOff>88900</xdr:colOff>
      <xdr:row>70</xdr:row>
      <xdr:rowOff>24499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02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111336</xdr:rowOff>
    </xdr:from>
    <xdr:to>
      <xdr:col>55</xdr:col>
      <xdr:colOff>0</xdr:colOff>
      <xdr:row>78</xdr:row>
      <xdr:rowOff>53679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312986"/>
          <a:ext cx="838200" cy="113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156980</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358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7103</xdr:rowOff>
    </xdr:from>
    <xdr:to>
      <xdr:col>55</xdr:col>
      <xdr:colOff>50800</xdr:colOff>
      <xdr:row>78</xdr:row>
      <xdr:rowOff>108703</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38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111336</xdr:rowOff>
    </xdr:from>
    <xdr:to>
      <xdr:col>50</xdr:col>
      <xdr:colOff>114300</xdr:colOff>
      <xdr:row>77</xdr:row>
      <xdr:rowOff>167718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312986"/>
          <a:ext cx="889000" cy="56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5979</xdr:rowOff>
    </xdr:from>
    <xdr:to>
      <xdr:col>50</xdr:col>
      <xdr:colOff>165100</xdr:colOff>
      <xdr:row>78</xdr:row>
      <xdr:rowOff>107579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37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98706</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471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167718</xdr:rowOff>
    </xdr:from>
    <xdr:to>
      <xdr:col>45</xdr:col>
      <xdr:colOff>177800</xdr:colOff>
      <xdr:row>78</xdr:row>
      <xdr:rowOff>57530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3369368"/>
          <a:ext cx="889000" cy="61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6655</xdr:rowOff>
    </xdr:from>
    <xdr:to>
      <xdr:col>46</xdr:col>
      <xdr:colOff>38100</xdr:colOff>
      <xdr:row>78</xdr:row>
      <xdr:rowOff>108255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37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99382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47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57530</xdr:rowOff>
    </xdr:from>
    <xdr:to>
      <xdr:col>41</xdr:col>
      <xdr:colOff>50800</xdr:colOff>
      <xdr:row>78</xdr:row>
      <xdr:rowOff>57950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430630"/>
          <a:ext cx="889000" cy="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30367</xdr:rowOff>
    </xdr:from>
    <xdr:to>
      <xdr:col>41</xdr:col>
      <xdr:colOff>101600</xdr:colOff>
      <xdr:row>78</xdr:row>
      <xdr:rowOff>131967</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40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123094</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3496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47394</xdr:rowOff>
    </xdr:from>
    <xdr:to>
      <xdr:col>36</xdr:col>
      <xdr:colOff>165100</xdr:colOff>
      <xdr:row>78</xdr:row>
      <xdr:rowOff>148994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42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140121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513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2879</xdr:rowOff>
    </xdr:from>
    <xdr:to>
      <xdr:col>55</xdr:col>
      <xdr:colOff>50800</xdr:colOff>
      <xdr:row>78</xdr:row>
      <xdr:rowOff>104479</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37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133706</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163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60536</xdr:rowOff>
    </xdr:from>
    <xdr:to>
      <xdr:col>50</xdr:col>
      <xdr:colOff>165100</xdr:colOff>
      <xdr:row>77</xdr:row>
      <xdr:rowOff>162136</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26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7213</xdr:rowOff>
    </xdr:from>
    <xdr:ext cx="59901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39795" y="13037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116918</xdr:rowOff>
    </xdr:from>
    <xdr:to>
      <xdr:col>46</xdr:col>
      <xdr:colOff>38100</xdr:colOff>
      <xdr:row>78</xdr:row>
      <xdr:rowOff>47068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318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63595</xdr:rowOff>
    </xdr:from>
    <xdr:ext cx="59901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50795" y="13093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6730</xdr:rowOff>
    </xdr:from>
    <xdr:to>
      <xdr:col>41</xdr:col>
      <xdr:colOff>101600</xdr:colOff>
      <xdr:row>78</xdr:row>
      <xdr:rowOff>108330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37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124857</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315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7150</xdr:rowOff>
    </xdr:from>
    <xdr:to>
      <xdr:col>36</xdr:col>
      <xdr:colOff>165100</xdr:colOff>
      <xdr:row>78</xdr:row>
      <xdr:rowOff>108750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38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125277</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3155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97034</xdr:rowOff>
    </xdr:from>
    <xdr:to>
      <xdr:col>54</xdr:col>
      <xdr:colOff>189865</xdr:colOff>
      <xdr:row>99</xdr:row>
      <xdr:rowOff>13926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698984"/>
          <a:ext cx="1270" cy="1288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17753</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99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13926</xdr:rowOff>
    </xdr:from>
    <xdr:to>
      <xdr:col>55</xdr:col>
      <xdr:colOff>88900</xdr:colOff>
      <xdr:row>99</xdr:row>
      <xdr:rowOff>13926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98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43711</xdr:rowOff>
    </xdr:from>
    <xdr:ext cx="690189"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4742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1,730,991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97034</xdr:rowOff>
    </xdr:from>
    <xdr:to>
      <xdr:col>55</xdr:col>
      <xdr:colOff>88900</xdr:colOff>
      <xdr:row>91</xdr:row>
      <xdr:rowOff>97034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69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105470</xdr:rowOff>
    </xdr:from>
    <xdr:to>
      <xdr:col>55</xdr:col>
      <xdr:colOff>0</xdr:colOff>
      <xdr:row>98</xdr:row>
      <xdr:rowOff>154350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9639300" y="16907570"/>
          <a:ext cx="838200" cy="48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62290</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6929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39413</xdr:rowOff>
    </xdr:from>
    <xdr:to>
      <xdr:col>55</xdr:col>
      <xdr:colOff>50800</xdr:colOff>
      <xdr:row>98</xdr:row>
      <xdr:rowOff>141013</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84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105423</xdr:rowOff>
    </xdr:from>
    <xdr:to>
      <xdr:col>50</xdr:col>
      <xdr:colOff>114300</xdr:colOff>
      <xdr:row>98</xdr:row>
      <xdr:rowOff>105470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6907523"/>
          <a:ext cx="889000" cy="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35072</xdr:rowOff>
    </xdr:from>
    <xdr:to>
      <xdr:col>50</xdr:col>
      <xdr:colOff>165100</xdr:colOff>
      <xdr:row>98</xdr:row>
      <xdr:rowOff>136672</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83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153199</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612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69803</xdr:rowOff>
    </xdr:from>
    <xdr:to>
      <xdr:col>45</xdr:col>
      <xdr:colOff>177800</xdr:colOff>
      <xdr:row>98</xdr:row>
      <xdr:rowOff>105423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6871903"/>
          <a:ext cx="889000" cy="3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20799</xdr:rowOff>
    </xdr:from>
    <xdr:to>
      <xdr:col>46</xdr:col>
      <xdr:colOff>38100</xdr:colOff>
      <xdr:row>98</xdr:row>
      <xdr:rowOff>122399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82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138926</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598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35348</xdr:rowOff>
    </xdr:from>
    <xdr:to>
      <xdr:col>41</xdr:col>
      <xdr:colOff>50800</xdr:colOff>
      <xdr:row>98</xdr:row>
      <xdr:rowOff>69803</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6972300" y="16837448"/>
          <a:ext cx="889000" cy="3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58471</xdr:rowOff>
    </xdr:from>
    <xdr:to>
      <xdr:col>41</xdr:col>
      <xdr:colOff>101600</xdr:colOff>
      <xdr:row>98</xdr:row>
      <xdr:rowOff>160071</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860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151198</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953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73013</xdr:rowOff>
    </xdr:from>
    <xdr:to>
      <xdr:col>36</xdr:col>
      <xdr:colOff>165100</xdr:colOff>
      <xdr:row>99</xdr:row>
      <xdr:rowOff>3163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87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165740</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967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103550</xdr:rowOff>
    </xdr:from>
    <xdr:to>
      <xdr:col>55</xdr:col>
      <xdr:colOff>50800</xdr:colOff>
      <xdr:row>99</xdr:row>
      <xdr:rowOff>33700</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90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18477</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820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54670</xdr:rowOff>
    </xdr:from>
    <xdr:to>
      <xdr:col>50</xdr:col>
      <xdr:colOff>165100</xdr:colOff>
      <xdr:row>98</xdr:row>
      <xdr:rowOff>156270</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85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147397</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39795" y="16949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54623</xdr:rowOff>
    </xdr:from>
    <xdr:to>
      <xdr:col>46</xdr:col>
      <xdr:colOff>38100</xdr:colOff>
      <xdr:row>98</xdr:row>
      <xdr:rowOff>156223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85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147350</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50795" y="16949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19003</xdr:rowOff>
    </xdr:from>
    <xdr:to>
      <xdr:col>41</xdr:col>
      <xdr:colOff>101600</xdr:colOff>
      <xdr:row>98</xdr:row>
      <xdr:rowOff>120603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82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137130</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61795" y="16596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155998</xdr:rowOff>
    </xdr:from>
    <xdr:to>
      <xdr:col>36</xdr:col>
      <xdr:colOff>165100</xdr:colOff>
      <xdr:row>98</xdr:row>
      <xdr:rowOff>86148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78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102675</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672795" y="16561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93952</xdr:rowOff>
    </xdr:from>
    <xdr:to>
      <xdr:col>85</xdr:col>
      <xdr:colOff>126364</xdr:colOff>
      <xdr:row>38</xdr:row>
      <xdr:rowOff>104605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408902"/>
          <a:ext cx="1269" cy="1210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108432</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23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104605</xdr:rowOff>
    </xdr:from>
    <xdr:to>
      <xdr:col>86</xdr:col>
      <xdr:colOff>25400</xdr:colOff>
      <xdr:row>38</xdr:row>
      <xdr:rowOff>104605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19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40629</xdr:rowOff>
    </xdr:from>
    <xdr:ext cx="599010"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184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272,506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93952</xdr:rowOff>
    </xdr:from>
    <xdr:to>
      <xdr:col>86</xdr:col>
      <xdr:colOff>25400</xdr:colOff>
      <xdr:row>31</xdr:row>
      <xdr:rowOff>93952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40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146467</xdr:rowOff>
    </xdr:from>
    <xdr:to>
      <xdr:col>85</xdr:col>
      <xdr:colOff>127000</xdr:colOff>
      <xdr:row>36</xdr:row>
      <xdr:rowOff>170872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5481300" y="6318667"/>
          <a:ext cx="838200" cy="24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108562</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280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130135</xdr:rowOff>
    </xdr:from>
    <xdr:to>
      <xdr:col>85</xdr:col>
      <xdr:colOff>177800</xdr:colOff>
      <xdr:row>37</xdr:row>
      <xdr:rowOff>60285</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30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170872</xdr:rowOff>
    </xdr:from>
    <xdr:to>
      <xdr:col>81</xdr:col>
      <xdr:colOff>50800</xdr:colOff>
      <xdr:row>37</xdr:row>
      <xdr:rowOff>27115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4592300" y="6343072"/>
          <a:ext cx="889000" cy="27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154165</xdr:rowOff>
    </xdr:from>
    <xdr:to>
      <xdr:col>81</xdr:col>
      <xdr:colOff>101600</xdr:colOff>
      <xdr:row>37</xdr:row>
      <xdr:rowOff>84315</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3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75442</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419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95297</xdr:rowOff>
    </xdr:from>
    <xdr:to>
      <xdr:col>76</xdr:col>
      <xdr:colOff>114300</xdr:colOff>
      <xdr:row>37</xdr:row>
      <xdr:rowOff>27115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3703300" y="5753147"/>
          <a:ext cx="889000" cy="617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133463</xdr:rowOff>
    </xdr:from>
    <xdr:to>
      <xdr:col>76</xdr:col>
      <xdr:colOff>165100</xdr:colOff>
      <xdr:row>37</xdr:row>
      <xdr:rowOff>63613</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30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80140</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08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95297</xdr:rowOff>
    </xdr:from>
    <xdr:to>
      <xdr:col>71</xdr:col>
      <xdr:colOff>177800</xdr:colOff>
      <xdr:row>34</xdr:row>
      <xdr:rowOff>88329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2814300" y="5753147"/>
          <a:ext cx="889000" cy="164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156031</xdr:rowOff>
    </xdr:from>
    <xdr:to>
      <xdr:col>72</xdr:col>
      <xdr:colOff>38100</xdr:colOff>
      <xdr:row>37</xdr:row>
      <xdr:rowOff>86181</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328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77308</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420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114220</xdr:rowOff>
    </xdr:from>
    <xdr:to>
      <xdr:col>67</xdr:col>
      <xdr:colOff>101600</xdr:colOff>
      <xdr:row>37</xdr:row>
      <xdr:rowOff>44370</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28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35497</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6379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95667</xdr:rowOff>
    </xdr:from>
    <xdr:to>
      <xdr:col>85</xdr:col>
      <xdr:colOff>177800</xdr:colOff>
      <xdr:row>37</xdr:row>
      <xdr:rowOff>25817</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26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118544</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611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120072</xdr:rowOff>
    </xdr:from>
    <xdr:to>
      <xdr:col>81</xdr:col>
      <xdr:colOff>101600</xdr:colOff>
      <xdr:row>37</xdr:row>
      <xdr:rowOff>50222</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29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66749</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606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147765</xdr:rowOff>
    </xdr:from>
    <xdr:to>
      <xdr:col>76</xdr:col>
      <xdr:colOff>165100</xdr:colOff>
      <xdr:row>37</xdr:row>
      <xdr:rowOff>77915</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31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69042</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41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44497</xdr:rowOff>
    </xdr:from>
    <xdr:to>
      <xdr:col>72</xdr:col>
      <xdr:colOff>38100</xdr:colOff>
      <xdr:row>33</xdr:row>
      <xdr:rowOff>146097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570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31</xdr:row>
      <xdr:rowOff>162624</xdr:rowOff>
    </xdr:from>
    <xdr:ext cx="59901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03795" y="5477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37529</xdr:rowOff>
    </xdr:from>
    <xdr:to>
      <xdr:col>67</xdr:col>
      <xdr:colOff>101600</xdr:colOff>
      <xdr:row>34</xdr:row>
      <xdr:rowOff>139129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586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32</xdr:row>
      <xdr:rowOff>155656</xdr:rowOff>
    </xdr:from>
    <xdr:ext cx="59901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14795" y="5642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53</xdr:row>
      <xdr:rowOff>168927</xdr:rowOff>
    </xdr:from>
    <xdr:ext cx="685572"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760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51</xdr:row>
      <xdr:rowOff>130827</xdr:rowOff>
    </xdr:from>
    <xdr:ext cx="685572"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760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92727</xdr:rowOff>
    </xdr:from>
    <xdr:ext cx="685572"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760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35698</xdr:rowOff>
    </xdr:from>
    <xdr:to>
      <xdr:col>85</xdr:col>
      <xdr:colOff>126364</xdr:colOff>
      <xdr:row>59</xdr:row>
      <xdr:rowOff>536</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79648"/>
          <a:ext cx="1269" cy="1336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4363</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11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536</xdr:rowOff>
    </xdr:from>
    <xdr:to>
      <xdr:col>86</xdr:col>
      <xdr:colOff>25400</xdr:colOff>
      <xdr:row>59</xdr:row>
      <xdr:rowOff>536</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11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153825</xdr:rowOff>
    </xdr:from>
    <xdr:ext cx="690189"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5548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1,811,486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35698</xdr:rowOff>
    </xdr:from>
    <xdr:to>
      <xdr:col>86</xdr:col>
      <xdr:colOff>25400</xdr:colOff>
      <xdr:row>51</xdr:row>
      <xdr:rowOff>35698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7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136228</xdr:rowOff>
    </xdr:from>
    <xdr:to>
      <xdr:col>85</xdr:col>
      <xdr:colOff>127000</xdr:colOff>
      <xdr:row>58</xdr:row>
      <xdr:rowOff>143403</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5481300" y="10080328"/>
          <a:ext cx="838200" cy="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62841</xdr:rowOff>
    </xdr:from>
    <xdr:ext cx="599010"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8354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39964</xdr:rowOff>
    </xdr:from>
    <xdr:to>
      <xdr:col>85</xdr:col>
      <xdr:colOff>177800</xdr:colOff>
      <xdr:row>58</xdr:row>
      <xdr:rowOff>141564</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98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105539</xdr:rowOff>
    </xdr:from>
    <xdr:to>
      <xdr:col>81</xdr:col>
      <xdr:colOff>50800</xdr:colOff>
      <xdr:row>58</xdr:row>
      <xdr:rowOff>136228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4592300" y="10049639"/>
          <a:ext cx="889000" cy="30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44693</xdr:rowOff>
    </xdr:from>
    <xdr:to>
      <xdr:col>81</xdr:col>
      <xdr:colOff>101600</xdr:colOff>
      <xdr:row>58</xdr:row>
      <xdr:rowOff>146293</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98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162820</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181795" y="9764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96393</xdr:rowOff>
    </xdr:from>
    <xdr:to>
      <xdr:col>76</xdr:col>
      <xdr:colOff>114300</xdr:colOff>
      <xdr:row>58</xdr:row>
      <xdr:rowOff>105539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3703300" y="10040493"/>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57959</xdr:rowOff>
    </xdr:from>
    <xdr:to>
      <xdr:col>76</xdr:col>
      <xdr:colOff>165100</xdr:colOff>
      <xdr:row>58</xdr:row>
      <xdr:rowOff>159559</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10002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150686</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292795" y="10094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96393</xdr:rowOff>
    </xdr:from>
    <xdr:to>
      <xdr:col>71</xdr:col>
      <xdr:colOff>177800</xdr:colOff>
      <xdr:row>58</xdr:row>
      <xdr:rowOff>130834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10040493"/>
          <a:ext cx="889000" cy="34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79622</xdr:rowOff>
    </xdr:from>
    <xdr:to>
      <xdr:col>72</xdr:col>
      <xdr:colOff>38100</xdr:colOff>
      <xdr:row>59</xdr:row>
      <xdr:rowOff>9772</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10023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59</xdr:row>
      <xdr:rowOff>899</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03795" y="10116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80838</xdr:rowOff>
    </xdr:from>
    <xdr:to>
      <xdr:col>67</xdr:col>
      <xdr:colOff>101600</xdr:colOff>
      <xdr:row>59</xdr:row>
      <xdr:rowOff>10988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1002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59</xdr:row>
      <xdr:rowOff>2115</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14795" y="10117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92603</xdr:rowOff>
    </xdr:from>
    <xdr:to>
      <xdr:col>85</xdr:col>
      <xdr:colOff>177800</xdr:colOff>
      <xdr:row>59</xdr:row>
      <xdr:rowOff>22753</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1003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18392</xdr:rowOff>
    </xdr:from>
    <xdr:ext cx="534377"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96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85428</xdr:rowOff>
    </xdr:from>
    <xdr:to>
      <xdr:col>81</xdr:col>
      <xdr:colOff>101600</xdr:colOff>
      <xdr:row>59</xdr:row>
      <xdr:rowOff>15578</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100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59</xdr:row>
      <xdr:rowOff>6705</xdr:rowOff>
    </xdr:from>
    <xdr:ext cx="59901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181795" y="10122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54739</xdr:rowOff>
    </xdr:from>
    <xdr:to>
      <xdr:col>76</xdr:col>
      <xdr:colOff>165100</xdr:colOff>
      <xdr:row>58</xdr:row>
      <xdr:rowOff>156339</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99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1416</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292795" y="9774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45593</xdr:rowOff>
    </xdr:from>
    <xdr:to>
      <xdr:col>72</xdr:col>
      <xdr:colOff>38100</xdr:colOff>
      <xdr:row>58</xdr:row>
      <xdr:rowOff>147193</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989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163720</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03795" y="9764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80034</xdr:rowOff>
    </xdr:from>
    <xdr:to>
      <xdr:col>67</xdr:col>
      <xdr:colOff>101600</xdr:colOff>
      <xdr:row>59</xdr:row>
      <xdr:rowOff>10184</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1002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26711</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14795" y="9799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110158</xdr:rowOff>
    </xdr:from>
    <xdr:to>
      <xdr:col>85</xdr:col>
      <xdr:colOff>126364</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2283108"/>
          <a:ext cx="1269" cy="130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56835</xdr:rowOff>
    </xdr:from>
    <xdr:ext cx="599010"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2058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342,754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110158</xdr:rowOff>
    </xdr:from>
    <xdr:to>
      <xdr:col>86</xdr:col>
      <xdr:colOff>25400</xdr:colOff>
      <xdr:row>71</xdr:row>
      <xdr:rowOff>110158</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2283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24836</xdr:rowOff>
    </xdr:from>
    <xdr:to>
      <xdr:col>85</xdr:col>
      <xdr:colOff>127000</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5481300" y="13569386"/>
          <a:ext cx="838200" cy="1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112977</xdr:rowOff>
    </xdr:from>
    <xdr:ext cx="534377"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3314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90100</xdr:rowOff>
    </xdr:from>
    <xdr:to>
      <xdr:col>85</xdr:col>
      <xdr:colOff>177800</xdr:colOff>
      <xdr:row>79</xdr:row>
      <xdr:rowOff>20250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62687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88145</xdr:rowOff>
    </xdr:from>
    <xdr:to>
      <xdr:col>81</xdr:col>
      <xdr:colOff>101600</xdr:colOff>
      <xdr:row>79</xdr:row>
      <xdr:rowOff>18295</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5430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34822</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14111" y="1323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141945</xdr:rowOff>
    </xdr:from>
    <xdr:to>
      <xdr:col>76</xdr:col>
      <xdr:colOff>114300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3703300" y="13515045"/>
          <a:ext cx="889000" cy="73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84093</xdr:rowOff>
    </xdr:from>
    <xdr:to>
      <xdr:col>76</xdr:col>
      <xdr:colOff>165100</xdr:colOff>
      <xdr:row>79</xdr:row>
      <xdr:rowOff>14243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541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30770</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325111" y="1323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141945</xdr:rowOff>
    </xdr:from>
    <xdr:to>
      <xdr:col>71</xdr:col>
      <xdr:colOff>177800</xdr:colOff>
      <xdr:row>79</xdr:row>
      <xdr:rowOff>33176</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2814300" y="13515045"/>
          <a:ext cx="889000" cy="6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44362</xdr:rowOff>
    </xdr:from>
    <xdr:to>
      <xdr:col>72</xdr:col>
      <xdr:colOff>38100</xdr:colOff>
      <xdr:row>78</xdr:row>
      <xdr:rowOff>145962</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652500" y="1341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162489</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436111" y="1319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111562</xdr:rowOff>
    </xdr:from>
    <xdr:to>
      <xdr:col>67</xdr:col>
      <xdr:colOff>101600</xdr:colOff>
      <xdr:row>79</xdr:row>
      <xdr:rowOff>41712</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763500" y="13484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58239</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547111" y="13259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145486</xdr:rowOff>
    </xdr:from>
    <xdr:to>
      <xdr:col>85</xdr:col>
      <xdr:colOff>177800</xdr:colOff>
      <xdr:row>79</xdr:row>
      <xdr:rowOff>75636</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6268700" y="1351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68527</xdr:rowOff>
    </xdr:from>
    <xdr:ext cx="469744"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344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91145</xdr:rowOff>
    </xdr:from>
    <xdr:to>
      <xdr:col>72</xdr:col>
      <xdr:colOff>38100</xdr:colOff>
      <xdr:row>79</xdr:row>
      <xdr:rowOff>21295</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652500" y="1346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12422</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556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153826</xdr:rowOff>
    </xdr:from>
    <xdr:to>
      <xdr:col>67</xdr:col>
      <xdr:colOff>101600</xdr:colOff>
      <xdr:row>79</xdr:row>
      <xdr:rowOff>83976</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763500" y="13526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75103</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619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23636</xdr:rowOff>
    </xdr:from>
    <xdr:to>
      <xdr:col>85</xdr:col>
      <xdr:colOff>126364</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454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141763</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229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23636</xdr:rowOff>
    </xdr:from>
    <xdr:to>
      <xdr:col>86</xdr:col>
      <xdr:colOff>25400</xdr:colOff>
      <xdr:row>90</xdr:row>
      <xdr:rowOff>23636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454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150684</xdr:rowOff>
    </xdr:from>
    <xdr:to>
      <xdr:col>85</xdr:col>
      <xdr:colOff>127000</xdr:colOff>
      <xdr:row>96</xdr:row>
      <xdr:rowOff>64210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438434"/>
          <a:ext cx="838200" cy="8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141329</xdr:rowOff>
    </xdr:from>
    <xdr:ext cx="599010"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600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162902</xdr:rowOff>
    </xdr:from>
    <xdr:to>
      <xdr:col>85</xdr:col>
      <xdr:colOff>177800</xdr:colOff>
      <xdr:row>97</xdr:row>
      <xdr:rowOff>93052</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64210</xdr:rowOff>
    </xdr:from>
    <xdr:to>
      <xdr:col>81</xdr:col>
      <xdr:colOff>50800</xdr:colOff>
      <xdr:row>97</xdr:row>
      <xdr:rowOff>24442</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523410"/>
          <a:ext cx="889000" cy="131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24205</xdr:rowOff>
    </xdr:from>
    <xdr:to>
      <xdr:col>81</xdr:col>
      <xdr:colOff>101600</xdr:colOff>
      <xdr:row>97</xdr:row>
      <xdr:rowOff>125805</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116932</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181795" y="1674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24442</xdr:rowOff>
    </xdr:from>
    <xdr:to>
      <xdr:col>76</xdr:col>
      <xdr:colOff>114300</xdr:colOff>
      <xdr:row>97</xdr:row>
      <xdr:rowOff>96495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655092"/>
          <a:ext cx="889000" cy="72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51205</xdr:rowOff>
    </xdr:from>
    <xdr:to>
      <xdr:col>76</xdr:col>
      <xdr:colOff>165100</xdr:colOff>
      <xdr:row>97</xdr:row>
      <xdr:rowOff>152805</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143932</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292795" y="1677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96495</xdr:rowOff>
    </xdr:from>
    <xdr:to>
      <xdr:col>71</xdr:col>
      <xdr:colOff>177800</xdr:colOff>
      <xdr:row>97</xdr:row>
      <xdr:rowOff>114511</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727145"/>
          <a:ext cx="889000" cy="1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102062</xdr:rowOff>
    </xdr:from>
    <xdr:to>
      <xdr:col>72</xdr:col>
      <xdr:colOff>38100</xdr:colOff>
      <xdr:row>98</xdr:row>
      <xdr:rowOff>32212</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73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23339</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03795" y="16825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117799</xdr:rowOff>
    </xdr:from>
    <xdr:to>
      <xdr:col>67</xdr:col>
      <xdr:colOff>101600</xdr:colOff>
      <xdr:row>98</xdr:row>
      <xdr:rowOff>47949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74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39076</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14795" y="16841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99884</xdr:rowOff>
    </xdr:from>
    <xdr:to>
      <xdr:col>85</xdr:col>
      <xdr:colOff>177800</xdr:colOff>
      <xdr:row>96</xdr:row>
      <xdr:rowOff>30034</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38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122761</xdr:rowOff>
    </xdr:from>
    <xdr:ext cx="599010"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239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13410</xdr:rowOff>
    </xdr:from>
    <xdr:to>
      <xdr:col>81</xdr:col>
      <xdr:colOff>101600</xdr:colOff>
      <xdr:row>96</xdr:row>
      <xdr:rowOff>115010</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47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131537</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181795" y="16247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145092</xdr:rowOff>
    </xdr:from>
    <xdr:to>
      <xdr:col>76</xdr:col>
      <xdr:colOff>165100</xdr:colOff>
      <xdr:row>97</xdr:row>
      <xdr:rowOff>75242</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60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91769</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292795" y="16379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45695</xdr:rowOff>
    </xdr:from>
    <xdr:to>
      <xdr:col>72</xdr:col>
      <xdr:colOff>38100</xdr:colOff>
      <xdr:row>97</xdr:row>
      <xdr:rowOff>147295</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67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163822</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03795" y="1645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63711</xdr:rowOff>
    </xdr:from>
    <xdr:to>
      <xdr:col>67</xdr:col>
      <xdr:colOff>101600</xdr:colOff>
      <xdr:row>97</xdr:row>
      <xdr:rowOff>165311</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69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10388</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14795" y="16469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54627</xdr:rowOff>
    </xdr:from>
    <xdr:ext cx="59541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692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94748</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581148"/>
          <a:ext cx="1269" cy="1073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10770</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697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41425</xdr:rowOff>
    </xdr:from>
    <xdr:ext cx="599010"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5356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234,832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94748</xdr:rowOff>
    </xdr:from>
    <xdr:to>
      <xdr:col>116</xdr:col>
      <xdr:colOff>152400</xdr:colOff>
      <xdr:row>32</xdr:row>
      <xdr:rowOff>94748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58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99670</xdr:rowOff>
    </xdr:from>
    <xdr:ext cx="469744"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443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76793</xdr:rowOff>
    </xdr:from>
    <xdr:to>
      <xdr:col>116</xdr:col>
      <xdr:colOff>114300</xdr:colOff>
      <xdr:row>39</xdr:row>
      <xdr:rowOff>6943</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59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80566</xdr:rowOff>
    </xdr:from>
    <xdr:to>
      <xdr:col>112</xdr:col>
      <xdr:colOff>38100</xdr:colOff>
      <xdr:row>39</xdr:row>
      <xdr:rowOff>10716</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59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27242</xdr:rowOff>
    </xdr:from>
    <xdr:ext cx="469744"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088428" y="637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81480</xdr:rowOff>
    </xdr:from>
    <xdr:to>
      <xdr:col>107</xdr:col>
      <xdr:colOff>101600</xdr:colOff>
      <xdr:row>39</xdr:row>
      <xdr:rowOff>11630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59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28157</xdr:rowOff>
    </xdr:from>
    <xdr:ext cx="469744"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199428" y="637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87665</xdr:rowOff>
    </xdr:from>
    <xdr:to>
      <xdr:col>102</xdr:col>
      <xdr:colOff>165100</xdr:colOff>
      <xdr:row>39</xdr:row>
      <xdr:rowOff>17815</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60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34343</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56017" y="6377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55220</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570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a:extLst>
            <a:ext uri="{FF2B5EF4-FFF2-40B4-BE49-F238E27FC236}">
              <a16:creationId xmlns:a16="http://schemas.microsoft.com/office/drawing/2014/main" id="{00000000-0008-0000-0700-00001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a:extLst>
            <a:ext uri="{FF2B5EF4-FFF2-40B4-BE49-F238E27FC236}">
              <a16:creationId xmlns:a16="http://schemas.microsoft.com/office/drawing/2014/main" id="{00000000-0008-0000-0700-00001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a:extLst>
            <a:ext uri="{FF2B5EF4-FFF2-40B4-BE49-F238E27FC236}">
              <a16:creationId xmlns:a16="http://schemas.microsoft.com/office/drawing/2014/main" id="{00000000-0008-0000-0700-00001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a:extLst>
            <a:ext uri="{FF2B5EF4-FFF2-40B4-BE49-F238E27FC236}">
              <a16:creationId xmlns:a16="http://schemas.microsoft.com/office/drawing/2014/main" id="{00000000-0008-0000-0700-00002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総務費の増加要因は、</a:t>
          </a:r>
          <a:r>
            <a:rPr kumimoji="1" lang="en-US" altLang="ja-JP" sz="1300">
              <a:latin typeface="ＭＳ Ｐゴシック" panose="020B0600070205080204" pitchFamily="50" charset="-128"/>
              <a:ea typeface="ＭＳ Ｐゴシック" panose="020B0600070205080204" pitchFamily="50" charset="-128"/>
            </a:rPr>
            <a:t>SS</a:t>
          </a:r>
          <a:r>
            <a:rPr kumimoji="1" lang="ja-JP" altLang="en-US" sz="1300">
              <a:latin typeface="ＭＳ Ｐゴシック" panose="020B0600070205080204" pitchFamily="50" charset="-128"/>
              <a:ea typeface="ＭＳ Ｐゴシック" panose="020B0600070205080204" pitchFamily="50" charset="-128"/>
            </a:rPr>
            <a:t>（サービスステーション）新設や、ケーブルテレビ放送設備更新が大きなものである。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農林水産業費の増加要因は、食鳥処理施設新設によるものが大きい。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商工費の減少要因は、道の駅尾瀬みしま宿駐車場拡張工事の完了によるものが大きい。</a:t>
          </a:r>
        </a:p>
        <a:p>
          <a:r>
            <a:rPr kumimoji="1" lang="ja-JP" altLang="en-US" sz="1300">
              <a:latin typeface="ＭＳ Ｐゴシック" panose="020B0600070205080204" pitchFamily="50" charset="-128"/>
              <a:ea typeface="ＭＳ Ｐゴシック" panose="020B0600070205080204" pitchFamily="50" charset="-128"/>
            </a:rPr>
            <a:t>衛生費の減少要因は、ごみ処理最終処分場恒久対策が完了したことが大きなものである。</a:t>
          </a:r>
        </a:p>
        <a:p>
          <a:r>
            <a:rPr kumimoji="1" lang="ja-JP" altLang="en-US" sz="1300">
              <a:latin typeface="ＭＳ Ｐゴシック" panose="020B0600070205080204" pitchFamily="50" charset="-128"/>
              <a:ea typeface="ＭＳ Ｐゴシック" panose="020B0600070205080204" pitchFamily="50" charset="-128"/>
            </a:rPr>
            <a:t>土木費の減少要因は、町営中平団地住戸改修箇所がなかったことが大きな要因である。</a:t>
          </a:r>
        </a:p>
        <a:p>
          <a:r>
            <a:rPr kumimoji="1" lang="ja-JP" altLang="en-US" sz="1300">
              <a:latin typeface="ＭＳ Ｐゴシック" panose="020B0600070205080204" pitchFamily="50" charset="-128"/>
              <a:ea typeface="ＭＳ Ｐゴシック" panose="020B0600070205080204" pitchFamily="50" charset="-128"/>
            </a:rPr>
            <a:t>公債費の増加要因は、過疎対策事業債、緊急防災・減債事業債の増加によるものが大きい。</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福島県三島町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年度決算においては、財政調整基金の大きな取り崩しを行ったため、財政調整基金残高が△</a:t>
          </a:r>
          <a:r>
            <a:rPr kumimoji="1" lang="en-US" altLang="ja-JP" sz="1400">
              <a:latin typeface="ＭＳ ゴシック" pitchFamily="49" charset="-128"/>
              <a:ea typeface="ＭＳ ゴシック" pitchFamily="49" charset="-128"/>
            </a:rPr>
            <a:t>160</a:t>
          </a:r>
          <a:r>
            <a:rPr kumimoji="1" lang="ja-JP" altLang="en-US" sz="1400">
              <a:latin typeface="ＭＳ ゴシック" pitchFamily="49" charset="-128"/>
              <a:ea typeface="ＭＳ ゴシック" pitchFamily="49" charset="-128"/>
            </a:rPr>
            <a:t>百万円と大きく減少した。今後は公債費財源のための減債基金の取り崩しも見込まれる。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福島県三島町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建設改良費を始めとした資本的支出の財源に充てた地方債を年度内に</a:t>
          </a:r>
          <a:br>
            <a:rPr kumimoji="1" lang="ja-JP" altLang="en-US"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収入しなかったため、法適用移行に伴う打切決算により、令和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年度決算上、大幅に収入減額となり一時的に大幅な資金不足が生じてしまった。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未収となった地方債については</a:t>
          </a:r>
          <a:r>
            <a:rPr kumimoji="1" lang="en-US" altLang="ja-JP" sz="1400">
              <a:latin typeface="ＭＳ ゴシック" pitchFamily="49" charset="-128"/>
              <a:ea typeface="ＭＳ ゴシック" pitchFamily="49" charset="-128"/>
            </a:rPr>
            <a:t>R6.5</a:t>
          </a:r>
          <a:r>
            <a:rPr kumimoji="1" lang="ja-JP" altLang="en-US" sz="1400">
              <a:latin typeface="ＭＳ ゴシック" pitchFamily="49" charset="-128"/>
              <a:ea typeface="ＭＳ ゴシック" pitchFamily="49" charset="-128"/>
            </a:rPr>
            <a:t>月に収入済であり、現金化され</a:t>
          </a:r>
          <a:r>
            <a:rPr kumimoji="1" lang="en-US" altLang="ja-JP" sz="1400">
              <a:latin typeface="ＭＳ ゴシック" pitchFamily="49" charset="-128"/>
              <a:ea typeface="ＭＳ ゴシック" pitchFamily="49" charset="-128"/>
            </a:rPr>
            <a:t>R6</a:t>
          </a:r>
          <a:r>
            <a:rPr kumimoji="1" lang="ja-JP" altLang="en-US" sz="1400">
              <a:latin typeface="ＭＳ ゴシック" pitchFamily="49" charset="-128"/>
              <a:ea typeface="ＭＳ ゴシック" pitchFamily="49" charset="-128"/>
            </a:rPr>
            <a:t>年度決算上、資産として計上される。当該収入分が</a:t>
          </a:r>
          <a:r>
            <a:rPr kumimoji="1" lang="en-US" altLang="ja-JP" sz="1400">
              <a:latin typeface="ＭＳ ゴシック" pitchFamily="49" charset="-128"/>
              <a:ea typeface="ＭＳ ゴシック" pitchFamily="49" charset="-128"/>
            </a:rPr>
            <a:t>R6</a:t>
          </a:r>
          <a:r>
            <a:rPr kumimoji="1" lang="ja-JP" altLang="en-US" sz="1400">
              <a:latin typeface="ＭＳ ゴシック" pitchFamily="49" charset="-128"/>
              <a:ea typeface="ＭＳ ゴシック" pitchFamily="49" charset="-128"/>
            </a:rPr>
            <a:t>年度決算にて加算されることや、当該会計の</a:t>
          </a:r>
          <a:r>
            <a:rPr kumimoji="1" lang="en-US" altLang="ja-JP" sz="1400">
              <a:latin typeface="ＭＳ ゴシック" pitchFamily="49" charset="-128"/>
              <a:ea typeface="ＭＳ ゴシック" pitchFamily="49" charset="-128"/>
            </a:rPr>
            <a:t>R6</a:t>
          </a:r>
          <a:r>
            <a:rPr kumimoji="1" lang="ja-JP" altLang="en-US" sz="1400">
              <a:latin typeface="ＭＳ ゴシック" pitchFamily="49" charset="-128"/>
              <a:ea typeface="ＭＳ ゴシック" pitchFamily="49" charset="-128"/>
            </a:rPr>
            <a:t>年度当初予算（及び予定貸借対照表）の事業規模を踏まえると、</a:t>
          </a:r>
          <a:r>
            <a:rPr kumimoji="1" lang="en-US" altLang="ja-JP" sz="1400">
              <a:latin typeface="ＭＳ ゴシック" pitchFamily="49" charset="-128"/>
              <a:ea typeface="ＭＳ ゴシック" pitchFamily="49" charset="-128"/>
            </a:rPr>
            <a:t>R6</a:t>
          </a:r>
          <a:r>
            <a:rPr kumimoji="1" lang="ja-JP" altLang="en-US" sz="1400">
              <a:latin typeface="ＭＳ ゴシック" pitchFamily="49" charset="-128"/>
              <a:ea typeface="ＭＳ ゴシック" pitchFamily="49" charset="-128"/>
            </a:rPr>
            <a:t>年度決算において資金不足比率が経営健全化基準未満になることは確実と考えられる。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election activeCell="BW34" sqref="BW34:BX34"/>
    </sheetView>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578" t="s">
        <v>78</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75"/>
      <c r="DK1" s="175"/>
      <c r="DL1" s="175"/>
      <c r="DM1" s="175"/>
      <c r="DN1" s="175"/>
      <c r="DO1" s="175"/>
    </row>
    <row r="2" spans="1:119" ht="24.75" thickBot="1" x14ac:dyDescent="0.2">
      <c r="B2" s="176" t="s">
        <v>79</v>
      </c>
      <c r="C2" s="176"/>
      <c r="D2" s="177"/>
    </row>
    <row r="3" spans="1:119" ht="18.75" customHeight="1" thickBot="1" x14ac:dyDescent="0.2">
      <c r="A3" s="175"/>
      <c r="B3" s="579" t="s">
        <v>80</v>
      </c>
      <c r="C3" s="580"/>
      <c r="D3" s="580"/>
      <c r="E3" s="581"/>
      <c r="F3" s="581"/>
      <c r="G3" s="581"/>
      <c r="H3" s="581"/>
      <c r="I3" s="581"/>
      <c r="J3" s="581"/>
      <c r="K3" s="581"/>
      <c r="L3" s="581" t="s">
        <v>81</v>
      </c>
      <c r="M3" s="581"/>
      <c r="N3" s="581"/>
      <c r="O3" s="581"/>
      <c r="P3" s="581"/>
      <c r="Q3" s="581"/>
      <c r="R3" s="584"/>
      <c r="S3" s="584"/>
      <c r="T3" s="584"/>
      <c r="U3" s="584"/>
      <c r="V3" s="585"/>
      <c r="W3" s="475" t="s">
        <v>82</v>
      </c>
      <c r="X3" s="476"/>
      <c r="Y3" s="476"/>
      <c r="Z3" s="476"/>
      <c r="AA3" s="476"/>
      <c r="AB3" s="580"/>
      <c r="AC3" s="584" t="s">
        <v>83</v>
      </c>
      <c r="AD3" s="476"/>
      <c r="AE3" s="476"/>
      <c r="AF3" s="476"/>
      <c r="AG3" s="476"/>
      <c r="AH3" s="476"/>
      <c r="AI3" s="476"/>
      <c r="AJ3" s="476"/>
      <c r="AK3" s="476"/>
      <c r="AL3" s="546"/>
      <c r="AM3" s="475" t="s">
        <v>84</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85</v>
      </c>
      <c r="BO3" s="476"/>
      <c r="BP3" s="476"/>
      <c r="BQ3" s="476"/>
      <c r="BR3" s="476"/>
      <c r="BS3" s="476"/>
      <c r="BT3" s="476"/>
      <c r="BU3" s="546"/>
      <c r="BV3" s="475" t="s">
        <v>86</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87</v>
      </c>
      <c r="CU3" s="476"/>
      <c r="CV3" s="476"/>
      <c r="CW3" s="476"/>
      <c r="CX3" s="476"/>
      <c r="CY3" s="476"/>
      <c r="CZ3" s="476"/>
      <c r="DA3" s="546"/>
      <c r="DB3" s="475" t="s">
        <v>88</v>
      </c>
      <c r="DC3" s="476"/>
      <c r="DD3" s="476"/>
      <c r="DE3" s="476"/>
      <c r="DF3" s="476"/>
      <c r="DG3" s="476"/>
      <c r="DH3" s="476"/>
      <c r="DI3" s="546"/>
    </row>
    <row r="4" spans="1:119" ht="18.75" customHeight="1" x14ac:dyDescent="0.15">
      <c r="A4" s="175"/>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502"/>
      <c r="AN4" s="432"/>
      <c r="AO4" s="432"/>
      <c r="AP4" s="432"/>
      <c r="AQ4" s="432"/>
      <c r="AR4" s="432"/>
      <c r="AS4" s="432"/>
      <c r="AT4" s="432"/>
      <c r="AU4" s="432"/>
      <c r="AV4" s="432"/>
      <c r="AW4" s="432"/>
      <c r="AX4" s="587"/>
      <c r="AY4" s="398" t="s">
        <v>89</v>
      </c>
      <c r="AZ4" s="399"/>
      <c r="BA4" s="399"/>
      <c r="BB4" s="399"/>
      <c r="BC4" s="399"/>
      <c r="BD4" s="399"/>
      <c r="BE4" s="399"/>
      <c r="BF4" s="399"/>
      <c r="BG4" s="399"/>
      <c r="BH4" s="399"/>
      <c r="BI4" s="399"/>
      <c r="BJ4" s="399"/>
      <c r="BK4" s="399"/>
      <c r="BL4" s="399"/>
      <c r="BM4" s="400"/>
      <c r="BN4" s="401">
        <v>3015215</v>
      </c>
      <c r="BO4" s="402"/>
      <c r="BP4" s="402"/>
      <c r="BQ4" s="402"/>
      <c r="BR4" s="402"/>
      <c r="BS4" s="402"/>
      <c r="BT4" s="402"/>
      <c r="BU4" s="403"/>
      <c r="BV4" s="401">
        <v>2807223</v>
      </c>
      <c r="BW4" s="402"/>
      <c r="BX4" s="402"/>
      <c r="BY4" s="402"/>
      <c r="BZ4" s="402"/>
      <c r="CA4" s="402"/>
      <c r="CB4" s="402"/>
      <c r="CC4" s="403"/>
      <c r="CD4" s="572" t="s">
        <v>90</v>
      </c>
      <c r="CE4" s="573"/>
      <c r="CF4" s="573"/>
      <c r="CG4" s="573"/>
      <c r="CH4" s="573"/>
      <c r="CI4" s="573"/>
      <c r="CJ4" s="573"/>
      <c r="CK4" s="573"/>
      <c r="CL4" s="573"/>
      <c r="CM4" s="573"/>
      <c r="CN4" s="573"/>
      <c r="CO4" s="573"/>
      <c r="CP4" s="573"/>
      <c r="CQ4" s="573"/>
      <c r="CR4" s="573"/>
      <c r="CS4" s="574"/>
      <c r="CT4" s="575">
        <v>7.4</v>
      </c>
      <c r="CU4" s="576"/>
      <c r="CV4" s="576"/>
      <c r="CW4" s="576"/>
      <c r="CX4" s="576"/>
      <c r="CY4" s="576"/>
      <c r="CZ4" s="576"/>
      <c r="DA4" s="577"/>
      <c r="DB4" s="575">
        <v>7</v>
      </c>
      <c r="DC4" s="576"/>
      <c r="DD4" s="576"/>
      <c r="DE4" s="576"/>
      <c r="DF4" s="576"/>
      <c r="DG4" s="576"/>
      <c r="DH4" s="576"/>
      <c r="DI4" s="577"/>
    </row>
    <row r="5" spans="1:119" ht="18.75" customHeight="1" x14ac:dyDescent="0.15">
      <c r="A5" s="175"/>
      <c r="B5" s="582"/>
      <c r="C5" s="433"/>
      <c r="D5" s="433"/>
      <c r="E5" s="583"/>
      <c r="F5" s="583"/>
      <c r="G5" s="583"/>
      <c r="H5" s="583"/>
      <c r="I5" s="583"/>
      <c r="J5" s="583"/>
      <c r="K5" s="583"/>
      <c r="L5" s="583"/>
      <c r="M5" s="583"/>
      <c r="N5" s="583"/>
      <c r="O5" s="583"/>
      <c r="P5" s="583"/>
      <c r="Q5" s="583"/>
      <c r="R5" s="431"/>
      <c r="S5" s="431"/>
      <c r="T5" s="431"/>
      <c r="U5" s="431"/>
      <c r="V5" s="586"/>
      <c r="W5" s="502"/>
      <c r="X5" s="432"/>
      <c r="Y5" s="432"/>
      <c r="Z5" s="432"/>
      <c r="AA5" s="432"/>
      <c r="AB5" s="433"/>
      <c r="AC5" s="431"/>
      <c r="AD5" s="432"/>
      <c r="AE5" s="432"/>
      <c r="AF5" s="432"/>
      <c r="AG5" s="432"/>
      <c r="AH5" s="432"/>
      <c r="AI5" s="432"/>
      <c r="AJ5" s="432"/>
      <c r="AK5" s="432"/>
      <c r="AL5" s="587"/>
      <c r="AM5" s="465" t="s">
        <v>91</v>
      </c>
      <c r="AN5" s="380"/>
      <c r="AO5" s="380"/>
      <c r="AP5" s="380"/>
      <c r="AQ5" s="380"/>
      <c r="AR5" s="380"/>
      <c r="AS5" s="380"/>
      <c r="AT5" s="381"/>
      <c r="AU5" s="453" t="s">
        <v>92</v>
      </c>
      <c r="AV5" s="454"/>
      <c r="AW5" s="454"/>
      <c r="AX5" s="454"/>
      <c r="AY5" s="386" t="s">
        <v>93</v>
      </c>
      <c r="AZ5" s="387"/>
      <c r="BA5" s="387"/>
      <c r="BB5" s="387"/>
      <c r="BC5" s="387"/>
      <c r="BD5" s="387"/>
      <c r="BE5" s="387"/>
      <c r="BF5" s="387"/>
      <c r="BG5" s="387"/>
      <c r="BH5" s="387"/>
      <c r="BI5" s="387"/>
      <c r="BJ5" s="387"/>
      <c r="BK5" s="387"/>
      <c r="BL5" s="387"/>
      <c r="BM5" s="388"/>
      <c r="BN5" s="406">
        <v>2904458</v>
      </c>
      <c r="BO5" s="407"/>
      <c r="BP5" s="407"/>
      <c r="BQ5" s="407"/>
      <c r="BR5" s="407"/>
      <c r="BS5" s="407"/>
      <c r="BT5" s="407"/>
      <c r="BU5" s="408"/>
      <c r="BV5" s="406">
        <v>2702200</v>
      </c>
      <c r="BW5" s="407"/>
      <c r="BX5" s="407"/>
      <c r="BY5" s="407"/>
      <c r="BZ5" s="407"/>
      <c r="CA5" s="407"/>
      <c r="CB5" s="407"/>
      <c r="CC5" s="408"/>
      <c r="CD5" s="415" t="s">
        <v>94</v>
      </c>
      <c r="CE5" s="360"/>
      <c r="CF5" s="360"/>
      <c r="CG5" s="360"/>
      <c r="CH5" s="360"/>
      <c r="CI5" s="360"/>
      <c r="CJ5" s="360"/>
      <c r="CK5" s="360"/>
      <c r="CL5" s="360"/>
      <c r="CM5" s="360"/>
      <c r="CN5" s="360"/>
      <c r="CO5" s="360"/>
      <c r="CP5" s="360"/>
      <c r="CQ5" s="360"/>
      <c r="CR5" s="360"/>
      <c r="CS5" s="416"/>
      <c r="CT5" s="376">
        <v>99.3</v>
      </c>
      <c r="CU5" s="377"/>
      <c r="CV5" s="377"/>
      <c r="CW5" s="377"/>
      <c r="CX5" s="377"/>
      <c r="CY5" s="377"/>
      <c r="CZ5" s="377"/>
      <c r="DA5" s="378"/>
      <c r="DB5" s="376">
        <v>96.7</v>
      </c>
      <c r="DC5" s="377"/>
      <c r="DD5" s="377"/>
      <c r="DE5" s="377"/>
      <c r="DF5" s="377"/>
      <c r="DG5" s="377"/>
      <c r="DH5" s="377"/>
      <c r="DI5" s="378"/>
    </row>
    <row r="6" spans="1:119" ht="18.75" customHeight="1" x14ac:dyDescent="0.15">
      <c r="A6" s="175"/>
      <c r="B6" s="552" t="s">
        <v>95</v>
      </c>
      <c r="C6" s="430"/>
      <c r="D6" s="430"/>
      <c r="E6" s="553"/>
      <c r="F6" s="553"/>
      <c r="G6" s="553"/>
      <c r="H6" s="553"/>
      <c r="I6" s="553"/>
      <c r="J6" s="553"/>
      <c r="K6" s="553"/>
      <c r="L6" s="553" t="s">
        <v>96</v>
      </c>
      <c r="M6" s="553"/>
      <c r="N6" s="553"/>
      <c r="O6" s="553"/>
      <c r="P6" s="553"/>
      <c r="Q6" s="553"/>
      <c r="R6" s="428"/>
      <c r="S6" s="428"/>
      <c r="T6" s="428"/>
      <c r="U6" s="428"/>
      <c r="V6" s="559"/>
      <c r="W6" s="487" t="s">
        <v>97</v>
      </c>
      <c r="X6" s="429"/>
      <c r="Y6" s="429"/>
      <c r="Z6" s="429"/>
      <c r="AA6" s="429"/>
      <c r="AB6" s="430"/>
      <c r="AC6" s="564" t="s">
        <v>98</v>
      </c>
      <c r="AD6" s="565"/>
      <c r="AE6" s="565"/>
      <c r="AF6" s="565"/>
      <c r="AG6" s="565"/>
      <c r="AH6" s="565"/>
      <c r="AI6" s="565"/>
      <c r="AJ6" s="565"/>
      <c r="AK6" s="565"/>
      <c r="AL6" s="566"/>
      <c r="AM6" s="465" t="s">
        <v>99</v>
      </c>
      <c r="AN6" s="380"/>
      <c r="AO6" s="380"/>
      <c r="AP6" s="380"/>
      <c r="AQ6" s="380"/>
      <c r="AR6" s="380"/>
      <c r="AS6" s="380"/>
      <c r="AT6" s="381"/>
      <c r="AU6" s="453" t="s">
        <v>92</v>
      </c>
      <c r="AV6" s="454"/>
      <c r="AW6" s="454"/>
      <c r="AX6" s="454"/>
      <c r="AY6" s="386" t="s">
        <v>100</v>
      </c>
      <c r="AZ6" s="387"/>
      <c r="BA6" s="387"/>
      <c r="BB6" s="387"/>
      <c r="BC6" s="387"/>
      <c r="BD6" s="387"/>
      <c r="BE6" s="387"/>
      <c r="BF6" s="387"/>
      <c r="BG6" s="387"/>
      <c r="BH6" s="387"/>
      <c r="BI6" s="387"/>
      <c r="BJ6" s="387"/>
      <c r="BK6" s="387"/>
      <c r="BL6" s="387"/>
      <c r="BM6" s="388"/>
      <c r="BN6" s="406">
        <v>110757</v>
      </c>
      <c r="BO6" s="407"/>
      <c r="BP6" s="407"/>
      <c r="BQ6" s="407"/>
      <c r="BR6" s="407"/>
      <c r="BS6" s="407"/>
      <c r="BT6" s="407"/>
      <c r="BU6" s="408"/>
      <c r="BV6" s="406">
        <v>105023</v>
      </c>
      <c r="BW6" s="407"/>
      <c r="BX6" s="407"/>
      <c r="BY6" s="407"/>
      <c r="BZ6" s="407"/>
      <c r="CA6" s="407"/>
      <c r="CB6" s="407"/>
      <c r="CC6" s="408"/>
      <c r="CD6" s="415" t="s">
        <v>101</v>
      </c>
      <c r="CE6" s="360"/>
      <c r="CF6" s="360"/>
      <c r="CG6" s="360"/>
      <c r="CH6" s="360"/>
      <c r="CI6" s="360"/>
      <c r="CJ6" s="360"/>
      <c r="CK6" s="360"/>
      <c r="CL6" s="360"/>
      <c r="CM6" s="360"/>
      <c r="CN6" s="360"/>
      <c r="CO6" s="360"/>
      <c r="CP6" s="360"/>
      <c r="CQ6" s="360"/>
      <c r="CR6" s="360"/>
      <c r="CS6" s="416"/>
      <c r="CT6" s="549">
        <v>99.6</v>
      </c>
      <c r="CU6" s="550"/>
      <c r="CV6" s="550"/>
      <c r="CW6" s="550"/>
      <c r="CX6" s="550"/>
      <c r="CY6" s="550"/>
      <c r="CZ6" s="550"/>
      <c r="DA6" s="551"/>
      <c r="DB6" s="549">
        <v>97.5</v>
      </c>
      <c r="DC6" s="550"/>
      <c r="DD6" s="550"/>
      <c r="DE6" s="550"/>
      <c r="DF6" s="550"/>
      <c r="DG6" s="550"/>
      <c r="DH6" s="550"/>
      <c r="DI6" s="551"/>
    </row>
    <row r="7" spans="1:119" ht="18.75" customHeight="1" x14ac:dyDescent="0.15">
      <c r="A7" s="175"/>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5" t="s">
        <v>102</v>
      </c>
      <c r="AN7" s="380"/>
      <c r="AO7" s="380"/>
      <c r="AP7" s="380"/>
      <c r="AQ7" s="380"/>
      <c r="AR7" s="380"/>
      <c r="AS7" s="380"/>
      <c r="AT7" s="381"/>
      <c r="AU7" s="453" t="s">
        <v>92</v>
      </c>
      <c r="AV7" s="454"/>
      <c r="AW7" s="454"/>
      <c r="AX7" s="454"/>
      <c r="AY7" s="386" t="s">
        <v>103</v>
      </c>
      <c r="AZ7" s="387"/>
      <c r="BA7" s="387"/>
      <c r="BB7" s="387"/>
      <c r="BC7" s="387"/>
      <c r="BD7" s="387"/>
      <c r="BE7" s="387"/>
      <c r="BF7" s="387"/>
      <c r="BG7" s="387"/>
      <c r="BH7" s="387"/>
      <c r="BI7" s="387"/>
      <c r="BJ7" s="387"/>
      <c r="BK7" s="387"/>
      <c r="BL7" s="387"/>
      <c r="BM7" s="388"/>
      <c r="BN7" s="406">
        <v>1599</v>
      </c>
      <c r="BO7" s="407"/>
      <c r="BP7" s="407"/>
      <c r="BQ7" s="407"/>
      <c r="BR7" s="407"/>
      <c r="BS7" s="407"/>
      <c r="BT7" s="407"/>
      <c r="BU7" s="408"/>
      <c r="BV7" s="406">
        <v>727</v>
      </c>
      <c r="BW7" s="407"/>
      <c r="BX7" s="407"/>
      <c r="BY7" s="407"/>
      <c r="BZ7" s="407"/>
      <c r="CA7" s="407"/>
      <c r="CB7" s="407"/>
      <c r="CC7" s="408"/>
      <c r="CD7" s="415" t="s">
        <v>104</v>
      </c>
      <c r="CE7" s="360"/>
      <c r="CF7" s="360"/>
      <c r="CG7" s="360"/>
      <c r="CH7" s="360"/>
      <c r="CI7" s="360"/>
      <c r="CJ7" s="360"/>
      <c r="CK7" s="360"/>
      <c r="CL7" s="360"/>
      <c r="CM7" s="360"/>
      <c r="CN7" s="360"/>
      <c r="CO7" s="360"/>
      <c r="CP7" s="360"/>
      <c r="CQ7" s="360"/>
      <c r="CR7" s="360"/>
      <c r="CS7" s="416"/>
      <c r="CT7" s="406">
        <v>1484167</v>
      </c>
      <c r="CU7" s="407"/>
      <c r="CV7" s="407"/>
      <c r="CW7" s="407"/>
      <c r="CX7" s="407"/>
      <c r="CY7" s="407"/>
      <c r="CZ7" s="407"/>
      <c r="DA7" s="408"/>
      <c r="DB7" s="406">
        <v>1482505</v>
      </c>
      <c r="DC7" s="407"/>
      <c r="DD7" s="407"/>
      <c r="DE7" s="407"/>
      <c r="DF7" s="407"/>
      <c r="DG7" s="407"/>
      <c r="DH7" s="407"/>
      <c r="DI7" s="408"/>
    </row>
    <row r="8" spans="1:119" ht="18.75" customHeight="1" thickBot="1" x14ac:dyDescent="0.2">
      <c r="A8" s="175"/>
      <c r="B8" s="557"/>
      <c r="C8" s="488"/>
      <c r="D8" s="488"/>
      <c r="E8" s="558"/>
      <c r="F8" s="558"/>
      <c r="G8" s="558"/>
      <c r="H8" s="558"/>
      <c r="I8" s="558"/>
      <c r="J8" s="558"/>
      <c r="K8" s="558"/>
      <c r="L8" s="558"/>
      <c r="M8" s="558"/>
      <c r="N8" s="558"/>
      <c r="O8" s="558"/>
      <c r="P8" s="558"/>
      <c r="Q8" s="558"/>
      <c r="R8" s="562"/>
      <c r="S8" s="562"/>
      <c r="T8" s="562"/>
      <c r="U8" s="562"/>
      <c r="V8" s="563"/>
      <c r="W8" s="477"/>
      <c r="X8" s="478"/>
      <c r="Y8" s="478"/>
      <c r="Z8" s="478"/>
      <c r="AA8" s="478"/>
      <c r="AB8" s="488"/>
      <c r="AC8" s="569"/>
      <c r="AD8" s="570"/>
      <c r="AE8" s="570"/>
      <c r="AF8" s="570"/>
      <c r="AG8" s="570"/>
      <c r="AH8" s="570"/>
      <c r="AI8" s="570"/>
      <c r="AJ8" s="570"/>
      <c r="AK8" s="570"/>
      <c r="AL8" s="571"/>
      <c r="AM8" s="465" t="s">
        <v>105</v>
      </c>
      <c r="AN8" s="380"/>
      <c r="AO8" s="380"/>
      <c r="AP8" s="380"/>
      <c r="AQ8" s="380"/>
      <c r="AR8" s="380"/>
      <c r="AS8" s="380"/>
      <c r="AT8" s="381"/>
      <c r="AU8" s="453" t="s">
        <v>92</v>
      </c>
      <c r="AV8" s="454"/>
      <c r="AW8" s="454"/>
      <c r="AX8" s="454"/>
      <c r="AY8" s="386" t="s">
        <v>106</v>
      </c>
      <c r="AZ8" s="387"/>
      <c r="BA8" s="387"/>
      <c r="BB8" s="387"/>
      <c r="BC8" s="387"/>
      <c r="BD8" s="387"/>
      <c r="BE8" s="387"/>
      <c r="BF8" s="387"/>
      <c r="BG8" s="387"/>
      <c r="BH8" s="387"/>
      <c r="BI8" s="387"/>
      <c r="BJ8" s="387"/>
      <c r="BK8" s="387"/>
      <c r="BL8" s="387"/>
      <c r="BM8" s="388"/>
      <c r="BN8" s="406">
        <v>109158</v>
      </c>
      <c r="BO8" s="407"/>
      <c r="BP8" s="407"/>
      <c r="BQ8" s="407"/>
      <c r="BR8" s="407"/>
      <c r="BS8" s="407"/>
      <c r="BT8" s="407"/>
      <c r="BU8" s="408"/>
      <c r="BV8" s="406">
        <v>104296</v>
      </c>
      <c r="BW8" s="407"/>
      <c r="BX8" s="407"/>
      <c r="BY8" s="407"/>
      <c r="BZ8" s="407"/>
      <c r="CA8" s="407"/>
      <c r="CB8" s="407"/>
      <c r="CC8" s="408"/>
      <c r="CD8" s="415" t="s">
        <v>107</v>
      </c>
      <c r="CE8" s="360"/>
      <c r="CF8" s="360"/>
      <c r="CG8" s="360"/>
      <c r="CH8" s="360"/>
      <c r="CI8" s="360"/>
      <c r="CJ8" s="360"/>
      <c r="CK8" s="360"/>
      <c r="CL8" s="360"/>
      <c r="CM8" s="360"/>
      <c r="CN8" s="360"/>
      <c r="CO8" s="360"/>
      <c r="CP8" s="360"/>
      <c r="CQ8" s="360"/>
      <c r="CR8" s="360"/>
      <c r="CS8" s="416"/>
      <c r="CT8" s="509">
        <v>0.13</v>
      </c>
      <c r="CU8" s="510"/>
      <c r="CV8" s="510"/>
      <c r="CW8" s="510"/>
      <c r="CX8" s="510"/>
      <c r="CY8" s="510"/>
      <c r="CZ8" s="510"/>
      <c r="DA8" s="511"/>
      <c r="DB8" s="509">
        <v>0.14000000000000001</v>
      </c>
      <c r="DC8" s="510"/>
      <c r="DD8" s="510"/>
      <c r="DE8" s="510"/>
      <c r="DF8" s="510"/>
      <c r="DG8" s="510"/>
      <c r="DH8" s="510"/>
      <c r="DI8" s="511"/>
    </row>
    <row r="9" spans="1:119" ht="18.75" customHeight="1" thickBot="1" x14ac:dyDescent="0.2">
      <c r="A9" s="175"/>
      <c r="B9" s="538" t="s">
        <v>108</v>
      </c>
      <c r="C9" s="539"/>
      <c r="D9" s="539"/>
      <c r="E9" s="539"/>
      <c r="F9" s="539"/>
      <c r="G9" s="539"/>
      <c r="H9" s="539"/>
      <c r="I9" s="539"/>
      <c r="J9" s="539"/>
      <c r="K9" s="459"/>
      <c r="L9" s="540" t="s">
        <v>109</v>
      </c>
      <c r="M9" s="541"/>
      <c r="N9" s="541"/>
      <c r="O9" s="541"/>
      <c r="P9" s="541"/>
      <c r="Q9" s="542"/>
      <c r="R9" s="543">
        <v>1452</v>
      </c>
      <c r="S9" s="544"/>
      <c r="T9" s="544"/>
      <c r="U9" s="544"/>
      <c r="V9" s="545"/>
      <c r="W9" s="475" t="s">
        <v>110</v>
      </c>
      <c r="X9" s="476"/>
      <c r="Y9" s="476"/>
      <c r="Z9" s="476"/>
      <c r="AA9" s="476"/>
      <c r="AB9" s="476"/>
      <c r="AC9" s="476"/>
      <c r="AD9" s="476"/>
      <c r="AE9" s="476"/>
      <c r="AF9" s="476"/>
      <c r="AG9" s="476"/>
      <c r="AH9" s="476"/>
      <c r="AI9" s="476"/>
      <c r="AJ9" s="476"/>
      <c r="AK9" s="476"/>
      <c r="AL9" s="546"/>
      <c r="AM9" s="465" t="s">
        <v>111</v>
      </c>
      <c r="AN9" s="380"/>
      <c r="AO9" s="380"/>
      <c r="AP9" s="380"/>
      <c r="AQ9" s="380"/>
      <c r="AR9" s="380"/>
      <c r="AS9" s="380"/>
      <c r="AT9" s="381"/>
      <c r="AU9" s="453" t="s">
        <v>92</v>
      </c>
      <c r="AV9" s="454"/>
      <c r="AW9" s="454"/>
      <c r="AX9" s="454"/>
      <c r="AY9" s="386" t="s">
        <v>112</v>
      </c>
      <c r="AZ9" s="387"/>
      <c r="BA9" s="387"/>
      <c r="BB9" s="387"/>
      <c r="BC9" s="387"/>
      <c r="BD9" s="387"/>
      <c r="BE9" s="387"/>
      <c r="BF9" s="387"/>
      <c r="BG9" s="387"/>
      <c r="BH9" s="387"/>
      <c r="BI9" s="387"/>
      <c r="BJ9" s="387"/>
      <c r="BK9" s="387"/>
      <c r="BL9" s="387"/>
      <c r="BM9" s="388"/>
      <c r="BN9" s="406">
        <v>4862</v>
      </c>
      <c r="BO9" s="407"/>
      <c r="BP9" s="407"/>
      <c r="BQ9" s="407"/>
      <c r="BR9" s="407"/>
      <c r="BS9" s="407"/>
      <c r="BT9" s="407"/>
      <c r="BU9" s="408"/>
      <c r="BV9" s="406">
        <v>-57670</v>
      </c>
      <c r="BW9" s="407"/>
      <c r="BX9" s="407"/>
      <c r="BY9" s="407"/>
      <c r="BZ9" s="407"/>
      <c r="CA9" s="407"/>
      <c r="CB9" s="407"/>
      <c r="CC9" s="408"/>
      <c r="CD9" s="415" t="s">
        <v>113</v>
      </c>
      <c r="CE9" s="360"/>
      <c r="CF9" s="360"/>
      <c r="CG9" s="360"/>
      <c r="CH9" s="360"/>
      <c r="CI9" s="360"/>
      <c r="CJ9" s="360"/>
      <c r="CK9" s="360"/>
      <c r="CL9" s="360"/>
      <c r="CM9" s="360"/>
      <c r="CN9" s="360"/>
      <c r="CO9" s="360"/>
      <c r="CP9" s="360"/>
      <c r="CQ9" s="360"/>
      <c r="CR9" s="360"/>
      <c r="CS9" s="416"/>
      <c r="CT9" s="376">
        <v>19.399999999999999</v>
      </c>
      <c r="CU9" s="377"/>
      <c r="CV9" s="377"/>
      <c r="CW9" s="377"/>
      <c r="CX9" s="377"/>
      <c r="CY9" s="377"/>
      <c r="CZ9" s="377"/>
      <c r="DA9" s="378"/>
      <c r="DB9" s="376">
        <v>17.7</v>
      </c>
      <c r="DC9" s="377"/>
      <c r="DD9" s="377"/>
      <c r="DE9" s="377"/>
      <c r="DF9" s="377"/>
      <c r="DG9" s="377"/>
      <c r="DH9" s="377"/>
      <c r="DI9" s="378"/>
    </row>
    <row r="10" spans="1:119" ht="18.75" customHeight="1" thickBot="1" x14ac:dyDescent="0.2">
      <c r="A10" s="175"/>
      <c r="B10" s="538"/>
      <c r="C10" s="539"/>
      <c r="D10" s="539"/>
      <c r="E10" s="539"/>
      <c r="F10" s="539"/>
      <c r="G10" s="539"/>
      <c r="H10" s="539"/>
      <c r="I10" s="539"/>
      <c r="J10" s="539"/>
      <c r="K10" s="459"/>
      <c r="L10" s="379" t="s">
        <v>114</v>
      </c>
      <c r="M10" s="380"/>
      <c r="N10" s="380"/>
      <c r="O10" s="380"/>
      <c r="P10" s="380"/>
      <c r="Q10" s="381"/>
      <c r="R10" s="382">
        <v>1668</v>
      </c>
      <c r="S10" s="383"/>
      <c r="T10" s="383"/>
      <c r="U10" s="383"/>
      <c r="V10" s="385"/>
      <c r="W10" s="547"/>
      <c r="X10" s="357"/>
      <c r="Y10" s="357"/>
      <c r="Z10" s="357"/>
      <c r="AA10" s="357"/>
      <c r="AB10" s="357"/>
      <c r="AC10" s="357"/>
      <c r="AD10" s="357"/>
      <c r="AE10" s="357"/>
      <c r="AF10" s="357"/>
      <c r="AG10" s="357"/>
      <c r="AH10" s="357"/>
      <c r="AI10" s="357"/>
      <c r="AJ10" s="357"/>
      <c r="AK10" s="357"/>
      <c r="AL10" s="548"/>
      <c r="AM10" s="465" t="s">
        <v>115</v>
      </c>
      <c r="AN10" s="380"/>
      <c r="AO10" s="380"/>
      <c r="AP10" s="380"/>
      <c r="AQ10" s="380"/>
      <c r="AR10" s="380"/>
      <c r="AS10" s="380"/>
      <c r="AT10" s="381"/>
      <c r="AU10" s="453" t="s">
        <v>116</v>
      </c>
      <c r="AV10" s="454"/>
      <c r="AW10" s="454"/>
      <c r="AX10" s="454"/>
      <c r="AY10" s="386" t="s">
        <v>117</v>
      </c>
      <c r="AZ10" s="387"/>
      <c r="BA10" s="387"/>
      <c r="BB10" s="387"/>
      <c r="BC10" s="387"/>
      <c r="BD10" s="387"/>
      <c r="BE10" s="387"/>
      <c r="BF10" s="387"/>
      <c r="BG10" s="387"/>
      <c r="BH10" s="387"/>
      <c r="BI10" s="387"/>
      <c r="BJ10" s="387"/>
      <c r="BK10" s="387"/>
      <c r="BL10" s="387"/>
      <c r="BM10" s="388"/>
      <c r="BN10" s="406">
        <v>20</v>
      </c>
      <c r="BO10" s="407"/>
      <c r="BP10" s="407"/>
      <c r="BQ10" s="407"/>
      <c r="BR10" s="407"/>
      <c r="BS10" s="407"/>
      <c r="BT10" s="407"/>
      <c r="BU10" s="408"/>
      <c r="BV10" s="406">
        <v>23</v>
      </c>
      <c r="BW10" s="407"/>
      <c r="BX10" s="407"/>
      <c r="BY10" s="407"/>
      <c r="BZ10" s="407"/>
      <c r="CA10" s="407"/>
      <c r="CB10" s="407"/>
      <c r="CC10" s="408"/>
      <c r="CD10" s="178" t="s">
        <v>118</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538"/>
      <c r="C11" s="539"/>
      <c r="D11" s="539"/>
      <c r="E11" s="539"/>
      <c r="F11" s="539"/>
      <c r="G11" s="539"/>
      <c r="H11" s="539"/>
      <c r="I11" s="539"/>
      <c r="J11" s="539"/>
      <c r="K11" s="459"/>
      <c r="L11" s="361" t="s">
        <v>119</v>
      </c>
      <c r="M11" s="362"/>
      <c r="N11" s="362"/>
      <c r="O11" s="362"/>
      <c r="P11" s="362"/>
      <c r="Q11" s="363"/>
      <c r="R11" s="535" t="s">
        <v>120</v>
      </c>
      <c r="S11" s="536"/>
      <c r="T11" s="536"/>
      <c r="U11" s="536"/>
      <c r="V11" s="537"/>
      <c r="W11" s="547"/>
      <c r="X11" s="357"/>
      <c r="Y11" s="357"/>
      <c r="Z11" s="357"/>
      <c r="AA11" s="357"/>
      <c r="AB11" s="357"/>
      <c r="AC11" s="357"/>
      <c r="AD11" s="357"/>
      <c r="AE11" s="357"/>
      <c r="AF11" s="357"/>
      <c r="AG11" s="357"/>
      <c r="AH11" s="357"/>
      <c r="AI11" s="357"/>
      <c r="AJ11" s="357"/>
      <c r="AK11" s="357"/>
      <c r="AL11" s="548"/>
      <c r="AM11" s="465" t="s">
        <v>121</v>
      </c>
      <c r="AN11" s="380"/>
      <c r="AO11" s="380"/>
      <c r="AP11" s="380"/>
      <c r="AQ11" s="380"/>
      <c r="AR11" s="380"/>
      <c r="AS11" s="380"/>
      <c r="AT11" s="381"/>
      <c r="AU11" s="453" t="s">
        <v>116</v>
      </c>
      <c r="AV11" s="454"/>
      <c r="AW11" s="454"/>
      <c r="AX11" s="454"/>
      <c r="AY11" s="386" t="s">
        <v>122</v>
      </c>
      <c r="AZ11" s="387"/>
      <c r="BA11" s="387"/>
      <c r="BB11" s="387"/>
      <c r="BC11" s="387"/>
      <c r="BD11" s="387"/>
      <c r="BE11" s="387"/>
      <c r="BF11" s="387"/>
      <c r="BG11" s="387"/>
      <c r="BH11" s="387"/>
      <c r="BI11" s="387"/>
      <c r="BJ11" s="387"/>
      <c r="BK11" s="387"/>
      <c r="BL11" s="387"/>
      <c r="BM11" s="388"/>
      <c r="BN11" s="406">
        <v>0</v>
      </c>
      <c r="BO11" s="407"/>
      <c r="BP11" s="407"/>
      <c r="BQ11" s="407"/>
      <c r="BR11" s="407"/>
      <c r="BS11" s="407"/>
      <c r="BT11" s="407"/>
      <c r="BU11" s="408"/>
      <c r="BV11" s="406">
        <v>0</v>
      </c>
      <c r="BW11" s="407"/>
      <c r="BX11" s="407"/>
      <c r="BY11" s="407"/>
      <c r="BZ11" s="407"/>
      <c r="CA11" s="407"/>
      <c r="CB11" s="407"/>
      <c r="CC11" s="408"/>
      <c r="CD11" s="415" t="s">
        <v>123</v>
      </c>
      <c r="CE11" s="360"/>
      <c r="CF11" s="360"/>
      <c r="CG11" s="360"/>
      <c r="CH11" s="360"/>
      <c r="CI11" s="360"/>
      <c r="CJ11" s="360"/>
      <c r="CK11" s="360"/>
      <c r="CL11" s="360"/>
      <c r="CM11" s="360"/>
      <c r="CN11" s="360"/>
      <c r="CO11" s="360"/>
      <c r="CP11" s="360"/>
      <c r="CQ11" s="360"/>
      <c r="CR11" s="360"/>
      <c r="CS11" s="416"/>
      <c r="CT11" s="509" t="s">
        <v>124</v>
      </c>
      <c r="CU11" s="510"/>
      <c r="CV11" s="510"/>
      <c r="CW11" s="510"/>
      <c r="CX11" s="510"/>
      <c r="CY11" s="510"/>
      <c r="CZ11" s="510"/>
      <c r="DA11" s="511"/>
      <c r="DB11" s="509" t="s">
        <v>124</v>
      </c>
      <c r="DC11" s="510"/>
      <c r="DD11" s="510"/>
      <c r="DE11" s="510"/>
      <c r="DF11" s="510"/>
      <c r="DG11" s="510"/>
      <c r="DH11" s="510"/>
      <c r="DI11" s="511"/>
    </row>
    <row r="12" spans="1:119" ht="18.75" customHeight="1" x14ac:dyDescent="0.15">
      <c r="A12" s="175"/>
      <c r="B12" s="512" t="s">
        <v>125</v>
      </c>
      <c r="C12" s="513"/>
      <c r="D12" s="513"/>
      <c r="E12" s="513"/>
      <c r="F12" s="513"/>
      <c r="G12" s="513"/>
      <c r="H12" s="513"/>
      <c r="I12" s="513"/>
      <c r="J12" s="513"/>
      <c r="K12" s="514"/>
      <c r="L12" s="521" t="s">
        <v>126</v>
      </c>
      <c r="M12" s="522"/>
      <c r="N12" s="522"/>
      <c r="O12" s="522"/>
      <c r="P12" s="522"/>
      <c r="Q12" s="523"/>
      <c r="R12" s="524">
        <v>1380</v>
      </c>
      <c r="S12" s="525"/>
      <c r="T12" s="525"/>
      <c r="U12" s="525"/>
      <c r="V12" s="526"/>
      <c r="W12" s="527" t="s">
        <v>1</v>
      </c>
      <c r="X12" s="454"/>
      <c r="Y12" s="454"/>
      <c r="Z12" s="454"/>
      <c r="AA12" s="454"/>
      <c r="AB12" s="528"/>
      <c r="AC12" s="529" t="s">
        <v>127</v>
      </c>
      <c r="AD12" s="530"/>
      <c r="AE12" s="530"/>
      <c r="AF12" s="530"/>
      <c r="AG12" s="531"/>
      <c r="AH12" s="529" t="s">
        <v>128</v>
      </c>
      <c r="AI12" s="530"/>
      <c r="AJ12" s="530"/>
      <c r="AK12" s="530"/>
      <c r="AL12" s="532"/>
      <c r="AM12" s="465" t="s">
        <v>129</v>
      </c>
      <c r="AN12" s="380"/>
      <c r="AO12" s="380"/>
      <c r="AP12" s="380"/>
      <c r="AQ12" s="380"/>
      <c r="AR12" s="380"/>
      <c r="AS12" s="380"/>
      <c r="AT12" s="381"/>
      <c r="AU12" s="453" t="s">
        <v>92</v>
      </c>
      <c r="AV12" s="454"/>
      <c r="AW12" s="454"/>
      <c r="AX12" s="454"/>
      <c r="AY12" s="386" t="s">
        <v>130</v>
      </c>
      <c r="AZ12" s="387"/>
      <c r="BA12" s="387"/>
      <c r="BB12" s="387"/>
      <c r="BC12" s="387"/>
      <c r="BD12" s="387"/>
      <c r="BE12" s="387"/>
      <c r="BF12" s="387"/>
      <c r="BG12" s="387"/>
      <c r="BH12" s="387"/>
      <c r="BI12" s="387"/>
      <c r="BJ12" s="387"/>
      <c r="BK12" s="387"/>
      <c r="BL12" s="387"/>
      <c r="BM12" s="388"/>
      <c r="BN12" s="406">
        <v>242623</v>
      </c>
      <c r="BO12" s="407"/>
      <c r="BP12" s="407"/>
      <c r="BQ12" s="407"/>
      <c r="BR12" s="407"/>
      <c r="BS12" s="407"/>
      <c r="BT12" s="407"/>
      <c r="BU12" s="408"/>
      <c r="BV12" s="406">
        <v>0</v>
      </c>
      <c r="BW12" s="407"/>
      <c r="BX12" s="407"/>
      <c r="BY12" s="407"/>
      <c r="BZ12" s="407"/>
      <c r="CA12" s="407"/>
      <c r="CB12" s="407"/>
      <c r="CC12" s="408"/>
      <c r="CD12" s="415" t="s">
        <v>131</v>
      </c>
      <c r="CE12" s="360"/>
      <c r="CF12" s="360"/>
      <c r="CG12" s="360"/>
      <c r="CH12" s="360"/>
      <c r="CI12" s="360"/>
      <c r="CJ12" s="360"/>
      <c r="CK12" s="360"/>
      <c r="CL12" s="360"/>
      <c r="CM12" s="360"/>
      <c r="CN12" s="360"/>
      <c r="CO12" s="360"/>
      <c r="CP12" s="360"/>
      <c r="CQ12" s="360"/>
      <c r="CR12" s="360"/>
      <c r="CS12" s="416"/>
      <c r="CT12" s="509" t="s">
        <v>124</v>
      </c>
      <c r="CU12" s="510"/>
      <c r="CV12" s="510"/>
      <c r="CW12" s="510"/>
      <c r="CX12" s="510"/>
      <c r="CY12" s="510"/>
      <c r="CZ12" s="510"/>
      <c r="DA12" s="511"/>
      <c r="DB12" s="509" t="s">
        <v>124</v>
      </c>
      <c r="DC12" s="510"/>
      <c r="DD12" s="510"/>
      <c r="DE12" s="510"/>
      <c r="DF12" s="510"/>
      <c r="DG12" s="510"/>
      <c r="DH12" s="510"/>
      <c r="DI12" s="511"/>
    </row>
    <row r="13" spans="1:119" ht="18.75" customHeight="1" x14ac:dyDescent="0.15">
      <c r="A13" s="175"/>
      <c r="B13" s="515"/>
      <c r="C13" s="516"/>
      <c r="D13" s="516"/>
      <c r="E13" s="516"/>
      <c r="F13" s="516"/>
      <c r="G13" s="516"/>
      <c r="H13" s="516"/>
      <c r="I13" s="516"/>
      <c r="J13" s="516"/>
      <c r="K13" s="517"/>
      <c r="L13" s="184"/>
      <c r="M13" s="496" t="s">
        <v>132</v>
      </c>
      <c r="N13" s="497"/>
      <c r="O13" s="497"/>
      <c r="P13" s="497"/>
      <c r="Q13" s="498"/>
      <c r="R13" s="499">
        <v>1371</v>
      </c>
      <c r="S13" s="500"/>
      <c r="T13" s="500"/>
      <c r="U13" s="500"/>
      <c r="V13" s="501"/>
      <c r="W13" s="487" t="s">
        <v>133</v>
      </c>
      <c r="X13" s="429"/>
      <c r="Y13" s="429"/>
      <c r="Z13" s="429"/>
      <c r="AA13" s="429"/>
      <c r="AB13" s="430"/>
      <c r="AC13" s="382">
        <v>61</v>
      </c>
      <c r="AD13" s="383"/>
      <c r="AE13" s="383"/>
      <c r="AF13" s="383"/>
      <c r="AG13" s="384"/>
      <c r="AH13" s="382">
        <v>96</v>
      </c>
      <c r="AI13" s="383"/>
      <c r="AJ13" s="383"/>
      <c r="AK13" s="383"/>
      <c r="AL13" s="385"/>
      <c r="AM13" s="465" t="s">
        <v>134</v>
      </c>
      <c r="AN13" s="380"/>
      <c r="AO13" s="380"/>
      <c r="AP13" s="380"/>
      <c r="AQ13" s="380"/>
      <c r="AR13" s="380"/>
      <c r="AS13" s="380"/>
      <c r="AT13" s="381"/>
      <c r="AU13" s="453" t="s">
        <v>92</v>
      </c>
      <c r="AV13" s="454"/>
      <c r="AW13" s="454"/>
      <c r="AX13" s="454"/>
      <c r="AY13" s="386" t="s">
        <v>135</v>
      </c>
      <c r="AZ13" s="387"/>
      <c r="BA13" s="387"/>
      <c r="BB13" s="387"/>
      <c r="BC13" s="387"/>
      <c r="BD13" s="387"/>
      <c r="BE13" s="387"/>
      <c r="BF13" s="387"/>
      <c r="BG13" s="387"/>
      <c r="BH13" s="387"/>
      <c r="BI13" s="387"/>
      <c r="BJ13" s="387"/>
      <c r="BK13" s="387"/>
      <c r="BL13" s="387"/>
      <c r="BM13" s="388"/>
      <c r="BN13" s="406">
        <v>-237741</v>
      </c>
      <c r="BO13" s="407"/>
      <c r="BP13" s="407"/>
      <c r="BQ13" s="407"/>
      <c r="BR13" s="407"/>
      <c r="BS13" s="407"/>
      <c r="BT13" s="407"/>
      <c r="BU13" s="408"/>
      <c r="BV13" s="406">
        <v>-57647</v>
      </c>
      <c r="BW13" s="407"/>
      <c r="BX13" s="407"/>
      <c r="BY13" s="407"/>
      <c r="BZ13" s="407"/>
      <c r="CA13" s="407"/>
      <c r="CB13" s="407"/>
      <c r="CC13" s="408"/>
      <c r="CD13" s="415" t="s">
        <v>136</v>
      </c>
      <c r="CE13" s="360"/>
      <c r="CF13" s="360"/>
      <c r="CG13" s="360"/>
      <c r="CH13" s="360"/>
      <c r="CI13" s="360"/>
      <c r="CJ13" s="360"/>
      <c r="CK13" s="360"/>
      <c r="CL13" s="360"/>
      <c r="CM13" s="360"/>
      <c r="CN13" s="360"/>
      <c r="CO13" s="360"/>
      <c r="CP13" s="360"/>
      <c r="CQ13" s="360"/>
      <c r="CR13" s="360"/>
      <c r="CS13" s="416"/>
      <c r="CT13" s="376">
        <v>12.7</v>
      </c>
      <c r="CU13" s="377"/>
      <c r="CV13" s="377"/>
      <c r="CW13" s="377"/>
      <c r="CX13" s="377"/>
      <c r="CY13" s="377"/>
      <c r="CZ13" s="377"/>
      <c r="DA13" s="378"/>
      <c r="DB13" s="376">
        <v>8.8000000000000007</v>
      </c>
      <c r="DC13" s="377"/>
      <c r="DD13" s="377"/>
      <c r="DE13" s="377"/>
      <c r="DF13" s="377"/>
      <c r="DG13" s="377"/>
      <c r="DH13" s="377"/>
      <c r="DI13" s="378"/>
    </row>
    <row r="14" spans="1:119" ht="18.75" customHeight="1" thickBot="1" x14ac:dyDescent="0.2">
      <c r="A14" s="175"/>
      <c r="B14" s="515"/>
      <c r="C14" s="516"/>
      <c r="D14" s="516"/>
      <c r="E14" s="516"/>
      <c r="F14" s="516"/>
      <c r="G14" s="516"/>
      <c r="H14" s="516"/>
      <c r="I14" s="516"/>
      <c r="J14" s="516"/>
      <c r="K14" s="517"/>
      <c r="L14" s="489" t="s">
        <v>137</v>
      </c>
      <c r="M14" s="533"/>
      <c r="N14" s="533"/>
      <c r="O14" s="533"/>
      <c r="P14" s="533"/>
      <c r="Q14" s="534"/>
      <c r="R14" s="499">
        <v>1414</v>
      </c>
      <c r="S14" s="500"/>
      <c r="T14" s="500"/>
      <c r="U14" s="500"/>
      <c r="V14" s="501"/>
      <c r="W14" s="502"/>
      <c r="X14" s="432"/>
      <c r="Y14" s="432"/>
      <c r="Z14" s="432"/>
      <c r="AA14" s="432"/>
      <c r="AB14" s="433"/>
      <c r="AC14" s="492">
        <v>9.8000000000000007</v>
      </c>
      <c r="AD14" s="493"/>
      <c r="AE14" s="493"/>
      <c r="AF14" s="493"/>
      <c r="AG14" s="494"/>
      <c r="AH14" s="492">
        <v>13.8</v>
      </c>
      <c r="AI14" s="493"/>
      <c r="AJ14" s="493"/>
      <c r="AK14" s="493"/>
      <c r="AL14" s="495"/>
      <c r="AM14" s="465"/>
      <c r="AN14" s="380"/>
      <c r="AO14" s="380"/>
      <c r="AP14" s="380"/>
      <c r="AQ14" s="380"/>
      <c r="AR14" s="380"/>
      <c r="AS14" s="380"/>
      <c r="AT14" s="381"/>
      <c r="AU14" s="453"/>
      <c r="AV14" s="454"/>
      <c r="AW14" s="454"/>
      <c r="AX14" s="454"/>
      <c r="AY14" s="386"/>
      <c r="AZ14" s="387"/>
      <c r="BA14" s="387"/>
      <c r="BB14" s="387"/>
      <c r="BC14" s="387"/>
      <c r="BD14" s="387"/>
      <c r="BE14" s="387"/>
      <c r="BF14" s="387"/>
      <c r="BG14" s="387"/>
      <c r="BH14" s="387"/>
      <c r="BI14" s="387"/>
      <c r="BJ14" s="387"/>
      <c r="BK14" s="387"/>
      <c r="BL14" s="387"/>
      <c r="BM14" s="388"/>
      <c r="BN14" s="406"/>
      <c r="BO14" s="407"/>
      <c r="BP14" s="407"/>
      <c r="BQ14" s="407"/>
      <c r="BR14" s="407"/>
      <c r="BS14" s="407"/>
      <c r="BT14" s="407"/>
      <c r="BU14" s="408"/>
      <c r="BV14" s="406"/>
      <c r="BW14" s="407"/>
      <c r="BX14" s="407"/>
      <c r="BY14" s="407"/>
      <c r="BZ14" s="407"/>
      <c r="CA14" s="407"/>
      <c r="CB14" s="407"/>
      <c r="CC14" s="408"/>
      <c r="CD14" s="412" t="s">
        <v>138</v>
      </c>
      <c r="CE14" s="413"/>
      <c r="CF14" s="413"/>
      <c r="CG14" s="413"/>
      <c r="CH14" s="413"/>
      <c r="CI14" s="413"/>
      <c r="CJ14" s="413"/>
      <c r="CK14" s="413"/>
      <c r="CL14" s="413"/>
      <c r="CM14" s="413"/>
      <c r="CN14" s="413"/>
      <c r="CO14" s="413"/>
      <c r="CP14" s="413"/>
      <c r="CQ14" s="413"/>
      <c r="CR14" s="413"/>
      <c r="CS14" s="414"/>
      <c r="CT14" s="503" t="s">
        <v>124</v>
      </c>
      <c r="CU14" s="504"/>
      <c r="CV14" s="504"/>
      <c r="CW14" s="504"/>
      <c r="CX14" s="504"/>
      <c r="CY14" s="504"/>
      <c r="CZ14" s="504"/>
      <c r="DA14" s="505"/>
      <c r="DB14" s="503" t="s">
        <v>124</v>
      </c>
      <c r="DC14" s="504"/>
      <c r="DD14" s="504"/>
      <c r="DE14" s="504"/>
      <c r="DF14" s="504"/>
      <c r="DG14" s="504"/>
      <c r="DH14" s="504"/>
      <c r="DI14" s="505"/>
    </row>
    <row r="15" spans="1:119" ht="18.75" customHeight="1" x14ac:dyDescent="0.15">
      <c r="A15" s="175"/>
      <c r="B15" s="515"/>
      <c r="C15" s="516"/>
      <c r="D15" s="516"/>
      <c r="E15" s="516"/>
      <c r="F15" s="516"/>
      <c r="G15" s="516"/>
      <c r="H15" s="516"/>
      <c r="I15" s="516"/>
      <c r="J15" s="516"/>
      <c r="K15" s="517"/>
      <c r="L15" s="184"/>
      <c r="M15" s="496" t="s">
        <v>132</v>
      </c>
      <c r="N15" s="497"/>
      <c r="O15" s="497"/>
      <c r="P15" s="497"/>
      <c r="Q15" s="498"/>
      <c r="R15" s="499">
        <v>1407</v>
      </c>
      <c r="S15" s="500"/>
      <c r="T15" s="500"/>
      <c r="U15" s="500"/>
      <c r="V15" s="501"/>
      <c r="W15" s="487" t="s">
        <v>139</v>
      </c>
      <c r="X15" s="429"/>
      <c r="Y15" s="429"/>
      <c r="Z15" s="429"/>
      <c r="AA15" s="429"/>
      <c r="AB15" s="430"/>
      <c r="AC15" s="382">
        <v>170</v>
      </c>
      <c r="AD15" s="383"/>
      <c r="AE15" s="383"/>
      <c r="AF15" s="383"/>
      <c r="AG15" s="384"/>
      <c r="AH15" s="382">
        <v>173</v>
      </c>
      <c r="AI15" s="383"/>
      <c r="AJ15" s="383"/>
      <c r="AK15" s="383"/>
      <c r="AL15" s="385"/>
      <c r="AM15" s="465"/>
      <c r="AN15" s="380"/>
      <c r="AO15" s="380"/>
      <c r="AP15" s="380"/>
      <c r="AQ15" s="380"/>
      <c r="AR15" s="380"/>
      <c r="AS15" s="380"/>
      <c r="AT15" s="381"/>
      <c r="AU15" s="453"/>
      <c r="AV15" s="454"/>
      <c r="AW15" s="454"/>
      <c r="AX15" s="454"/>
      <c r="AY15" s="398" t="s">
        <v>140</v>
      </c>
      <c r="AZ15" s="399"/>
      <c r="BA15" s="399"/>
      <c r="BB15" s="399"/>
      <c r="BC15" s="399"/>
      <c r="BD15" s="399"/>
      <c r="BE15" s="399"/>
      <c r="BF15" s="399"/>
      <c r="BG15" s="399"/>
      <c r="BH15" s="399"/>
      <c r="BI15" s="399"/>
      <c r="BJ15" s="399"/>
      <c r="BK15" s="399"/>
      <c r="BL15" s="399"/>
      <c r="BM15" s="400"/>
      <c r="BN15" s="401">
        <v>192238</v>
      </c>
      <c r="BO15" s="402"/>
      <c r="BP15" s="402"/>
      <c r="BQ15" s="402"/>
      <c r="BR15" s="402"/>
      <c r="BS15" s="402"/>
      <c r="BT15" s="402"/>
      <c r="BU15" s="403"/>
      <c r="BV15" s="401">
        <v>183947</v>
      </c>
      <c r="BW15" s="402"/>
      <c r="BX15" s="402"/>
      <c r="BY15" s="402"/>
      <c r="BZ15" s="402"/>
      <c r="CA15" s="402"/>
      <c r="CB15" s="402"/>
      <c r="CC15" s="403"/>
      <c r="CD15" s="506" t="s">
        <v>141</v>
      </c>
      <c r="CE15" s="507"/>
      <c r="CF15" s="507"/>
      <c r="CG15" s="507"/>
      <c r="CH15" s="507"/>
      <c r="CI15" s="507"/>
      <c r="CJ15" s="507"/>
      <c r="CK15" s="507"/>
      <c r="CL15" s="507"/>
      <c r="CM15" s="507"/>
      <c r="CN15" s="507"/>
      <c r="CO15" s="507"/>
      <c r="CP15" s="507"/>
      <c r="CQ15" s="507"/>
      <c r="CR15" s="507"/>
      <c r="CS15" s="508"/>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515"/>
      <c r="C16" s="516"/>
      <c r="D16" s="516"/>
      <c r="E16" s="516"/>
      <c r="F16" s="516"/>
      <c r="G16" s="516"/>
      <c r="H16" s="516"/>
      <c r="I16" s="516"/>
      <c r="J16" s="516"/>
      <c r="K16" s="517"/>
      <c r="L16" s="489" t="s">
        <v>142</v>
      </c>
      <c r="M16" s="490"/>
      <c r="N16" s="490"/>
      <c r="O16" s="490"/>
      <c r="P16" s="490"/>
      <c r="Q16" s="491"/>
      <c r="R16" s="484" t="s">
        <v>143</v>
      </c>
      <c r="S16" s="485"/>
      <c r="T16" s="485"/>
      <c r="U16" s="485"/>
      <c r="V16" s="486"/>
      <c r="W16" s="502"/>
      <c r="X16" s="432"/>
      <c r="Y16" s="432"/>
      <c r="Z16" s="432"/>
      <c r="AA16" s="432"/>
      <c r="AB16" s="433"/>
      <c r="AC16" s="492">
        <v>27.4</v>
      </c>
      <c r="AD16" s="493"/>
      <c r="AE16" s="493"/>
      <c r="AF16" s="493"/>
      <c r="AG16" s="494"/>
      <c r="AH16" s="492">
        <v>24.8</v>
      </c>
      <c r="AI16" s="493"/>
      <c r="AJ16" s="493"/>
      <c r="AK16" s="493"/>
      <c r="AL16" s="495"/>
      <c r="AM16" s="465"/>
      <c r="AN16" s="380"/>
      <c r="AO16" s="380"/>
      <c r="AP16" s="380"/>
      <c r="AQ16" s="380"/>
      <c r="AR16" s="380"/>
      <c r="AS16" s="380"/>
      <c r="AT16" s="381"/>
      <c r="AU16" s="453"/>
      <c r="AV16" s="454"/>
      <c r="AW16" s="454"/>
      <c r="AX16" s="454"/>
      <c r="AY16" s="386" t="s">
        <v>144</v>
      </c>
      <c r="AZ16" s="387"/>
      <c r="BA16" s="387"/>
      <c r="BB16" s="387"/>
      <c r="BC16" s="387"/>
      <c r="BD16" s="387"/>
      <c r="BE16" s="387"/>
      <c r="BF16" s="387"/>
      <c r="BG16" s="387"/>
      <c r="BH16" s="387"/>
      <c r="BI16" s="387"/>
      <c r="BJ16" s="387"/>
      <c r="BK16" s="387"/>
      <c r="BL16" s="387"/>
      <c r="BM16" s="388"/>
      <c r="BN16" s="406">
        <v>1432302</v>
      </c>
      <c r="BO16" s="407"/>
      <c r="BP16" s="407"/>
      <c r="BQ16" s="407"/>
      <c r="BR16" s="407"/>
      <c r="BS16" s="407"/>
      <c r="BT16" s="407"/>
      <c r="BU16" s="408"/>
      <c r="BV16" s="406">
        <v>1414506</v>
      </c>
      <c r="BW16" s="407"/>
      <c r="BX16" s="407"/>
      <c r="BY16" s="407"/>
      <c r="BZ16" s="407"/>
      <c r="CA16" s="407"/>
      <c r="CB16" s="407"/>
      <c r="CC16" s="408"/>
      <c r="CD16" s="188"/>
      <c r="CE16" s="404" t="s">
        <v>145</v>
      </c>
      <c r="CF16" s="404"/>
      <c r="CG16" s="404"/>
      <c r="CH16" s="404"/>
      <c r="CI16" s="404"/>
      <c r="CJ16" s="404"/>
      <c r="CK16" s="404"/>
      <c r="CL16" s="404"/>
      <c r="CM16" s="404"/>
      <c r="CN16" s="404"/>
      <c r="CO16" s="404"/>
      <c r="CP16" s="404"/>
      <c r="CQ16" s="404"/>
      <c r="CR16" s="404"/>
      <c r="CS16" s="405"/>
      <c r="CT16" s="376">
        <v>78.2</v>
      </c>
      <c r="CU16" s="377"/>
      <c r="CV16" s="377"/>
      <c r="CW16" s="377"/>
      <c r="CX16" s="377"/>
      <c r="CY16" s="377"/>
      <c r="CZ16" s="377"/>
      <c r="DA16" s="378"/>
      <c r="DB16" s="376" t="s">
        <v>124</v>
      </c>
      <c r="DC16" s="377"/>
      <c r="DD16" s="377"/>
      <c r="DE16" s="377"/>
      <c r="DF16" s="377"/>
      <c r="DG16" s="377"/>
      <c r="DH16" s="377"/>
      <c r="DI16" s="378"/>
    </row>
    <row r="17" spans="1:113" ht="18.75" customHeight="1" thickBot="1" x14ac:dyDescent="0.2">
      <c r="A17" s="175"/>
      <c r="B17" s="518"/>
      <c r="C17" s="519"/>
      <c r="D17" s="519"/>
      <c r="E17" s="519"/>
      <c r="F17" s="519"/>
      <c r="G17" s="519"/>
      <c r="H17" s="519"/>
      <c r="I17" s="519"/>
      <c r="J17" s="519"/>
      <c r="K17" s="520"/>
      <c r="L17" s="189"/>
      <c r="M17" s="481" t="s">
        <v>146</v>
      </c>
      <c r="N17" s="482"/>
      <c r="O17" s="482"/>
      <c r="P17" s="482"/>
      <c r="Q17" s="483"/>
      <c r="R17" s="484" t="s">
        <v>147</v>
      </c>
      <c r="S17" s="485"/>
      <c r="T17" s="485"/>
      <c r="U17" s="485"/>
      <c r="V17" s="486"/>
      <c r="W17" s="487" t="s">
        <v>148</v>
      </c>
      <c r="X17" s="429"/>
      <c r="Y17" s="429"/>
      <c r="Z17" s="429"/>
      <c r="AA17" s="429"/>
      <c r="AB17" s="430"/>
      <c r="AC17" s="382">
        <v>389</v>
      </c>
      <c r="AD17" s="383"/>
      <c r="AE17" s="383"/>
      <c r="AF17" s="383"/>
      <c r="AG17" s="384"/>
      <c r="AH17" s="382">
        <v>428</v>
      </c>
      <c r="AI17" s="383"/>
      <c r="AJ17" s="383"/>
      <c r="AK17" s="383"/>
      <c r="AL17" s="385"/>
      <c r="AM17" s="465"/>
      <c r="AN17" s="380"/>
      <c r="AO17" s="380"/>
      <c r="AP17" s="380"/>
      <c r="AQ17" s="380"/>
      <c r="AR17" s="380"/>
      <c r="AS17" s="380"/>
      <c r="AT17" s="381"/>
      <c r="AU17" s="453"/>
      <c r="AV17" s="454"/>
      <c r="AW17" s="454"/>
      <c r="AX17" s="454"/>
      <c r="AY17" s="386" t="s">
        <v>149</v>
      </c>
      <c r="AZ17" s="387"/>
      <c r="BA17" s="387"/>
      <c r="BB17" s="387"/>
      <c r="BC17" s="387"/>
      <c r="BD17" s="387"/>
      <c r="BE17" s="387"/>
      <c r="BF17" s="387"/>
      <c r="BG17" s="387"/>
      <c r="BH17" s="387"/>
      <c r="BI17" s="387"/>
      <c r="BJ17" s="387"/>
      <c r="BK17" s="387"/>
      <c r="BL17" s="387"/>
      <c r="BM17" s="388"/>
      <c r="BN17" s="406">
        <v>238711</v>
      </c>
      <c r="BO17" s="407"/>
      <c r="BP17" s="407"/>
      <c r="BQ17" s="407"/>
      <c r="BR17" s="407"/>
      <c r="BS17" s="407"/>
      <c r="BT17" s="407"/>
      <c r="BU17" s="408"/>
      <c r="BV17" s="406">
        <v>228418</v>
      </c>
      <c r="BW17" s="407"/>
      <c r="BX17" s="407"/>
      <c r="BY17" s="407"/>
      <c r="BZ17" s="407"/>
      <c r="CA17" s="407"/>
      <c r="CB17" s="407"/>
      <c r="CC17" s="408"/>
      <c r="CD17" s="188"/>
      <c r="CE17" s="404"/>
      <c r="CF17" s="404"/>
      <c r="CG17" s="404"/>
      <c r="CH17" s="404"/>
      <c r="CI17" s="404"/>
      <c r="CJ17" s="404"/>
      <c r="CK17" s="404"/>
      <c r="CL17" s="404"/>
      <c r="CM17" s="404"/>
      <c r="CN17" s="404"/>
      <c r="CO17" s="404"/>
      <c r="CP17" s="404"/>
      <c r="CQ17" s="404"/>
      <c r="CR17" s="404"/>
      <c r="CS17" s="405"/>
      <c r="CT17" s="376"/>
      <c r="CU17" s="377"/>
      <c r="CV17" s="377"/>
      <c r="CW17" s="377"/>
      <c r="CX17" s="377"/>
      <c r="CY17" s="377"/>
      <c r="CZ17" s="377"/>
      <c r="DA17" s="378"/>
      <c r="DB17" s="376"/>
      <c r="DC17" s="377"/>
      <c r="DD17" s="377"/>
      <c r="DE17" s="377"/>
      <c r="DF17" s="377"/>
      <c r="DG17" s="377"/>
      <c r="DH17" s="377"/>
      <c r="DI17" s="378"/>
    </row>
    <row r="18" spans="1:113" ht="18.75" customHeight="1" thickBot="1" x14ac:dyDescent="0.2">
      <c r="A18" s="175"/>
      <c r="B18" s="458" t="s">
        <v>150</v>
      </c>
      <c r="C18" s="459"/>
      <c r="D18" s="459"/>
      <c r="E18" s="460"/>
      <c r="F18" s="460"/>
      <c r="G18" s="460"/>
      <c r="H18" s="460"/>
      <c r="I18" s="460"/>
      <c r="J18" s="460"/>
      <c r="K18" s="460"/>
      <c r="L18" s="461">
        <v>90.81</v>
      </c>
      <c r="M18" s="461"/>
      <c r="N18" s="461"/>
      <c r="O18" s="461"/>
      <c r="P18" s="461"/>
      <c r="Q18" s="461"/>
      <c r="R18" s="462"/>
      <c r="S18" s="462"/>
      <c r="T18" s="462"/>
      <c r="U18" s="462"/>
      <c r="V18" s="463"/>
      <c r="W18" s="477"/>
      <c r="X18" s="478"/>
      <c r="Y18" s="478"/>
      <c r="Z18" s="478"/>
      <c r="AA18" s="478"/>
      <c r="AB18" s="488"/>
      <c r="AC18" s="370">
        <v>62.7</v>
      </c>
      <c r="AD18" s="371"/>
      <c r="AE18" s="371"/>
      <c r="AF18" s="371"/>
      <c r="AG18" s="464"/>
      <c r="AH18" s="370">
        <v>61.4</v>
      </c>
      <c r="AI18" s="371"/>
      <c r="AJ18" s="371"/>
      <c r="AK18" s="371"/>
      <c r="AL18" s="372"/>
      <c r="AM18" s="465"/>
      <c r="AN18" s="380"/>
      <c r="AO18" s="380"/>
      <c r="AP18" s="380"/>
      <c r="AQ18" s="380"/>
      <c r="AR18" s="380"/>
      <c r="AS18" s="380"/>
      <c r="AT18" s="381"/>
      <c r="AU18" s="453"/>
      <c r="AV18" s="454"/>
      <c r="AW18" s="454"/>
      <c r="AX18" s="454"/>
      <c r="AY18" s="386" t="s">
        <v>151</v>
      </c>
      <c r="AZ18" s="387"/>
      <c r="BA18" s="387"/>
      <c r="BB18" s="387"/>
      <c r="BC18" s="387"/>
      <c r="BD18" s="387"/>
      <c r="BE18" s="387"/>
      <c r="BF18" s="387"/>
      <c r="BG18" s="387"/>
      <c r="BH18" s="387"/>
      <c r="BI18" s="387"/>
      <c r="BJ18" s="387"/>
      <c r="BK18" s="387"/>
      <c r="BL18" s="387"/>
      <c r="BM18" s="388"/>
      <c r="BN18" s="406">
        <v>1473037</v>
      </c>
      <c r="BO18" s="407"/>
      <c r="BP18" s="407"/>
      <c r="BQ18" s="407"/>
      <c r="BR18" s="407"/>
      <c r="BS18" s="407"/>
      <c r="BT18" s="407"/>
      <c r="BU18" s="408"/>
      <c r="BV18" s="406">
        <v>1440927</v>
      </c>
      <c r="BW18" s="407"/>
      <c r="BX18" s="407"/>
      <c r="BY18" s="407"/>
      <c r="BZ18" s="407"/>
      <c r="CA18" s="407"/>
      <c r="CB18" s="407"/>
      <c r="CC18" s="408"/>
      <c r="CD18" s="188"/>
      <c r="CE18" s="404"/>
      <c r="CF18" s="404"/>
      <c r="CG18" s="404"/>
      <c r="CH18" s="404"/>
      <c r="CI18" s="404"/>
      <c r="CJ18" s="404"/>
      <c r="CK18" s="404"/>
      <c r="CL18" s="404"/>
      <c r="CM18" s="404"/>
      <c r="CN18" s="404"/>
      <c r="CO18" s="404"/>
      <c r="CP18" s="404"/>
      <c r="CQ18" s="404"/>
      <c r="CR18" s="404"/>
      <c r="CS18" s="405"/>
      <c r="CT18" s="376"/>
      <c r="CU18" s="377"/>
      <c r="CV18" s="377"/>
      <c r="CW18" s="377"/>
      <c r="CX18" s="377"/>
      <c r="CY18" s="377"/>
      <c r="CZ18" s="377"/>
      <c r="DA18" s="378"/>
      <c r="DB18" s="376"/>
      <c r="DC18" s="377"/>
      <c r="DD18" s="377"/>
      <c r="DE18" s="377"/>
      <c r="DF18" s="377"/>
      <c r="DG18" s="377"/>
      <c r="DH18" s="377"/>
      <c r="DI18" s="378"/>
    </row>
    <row r="19" spans="1:113" ht="18.75" customHeight="1" thickBot="1" x14ac:dyDescent="0.2">
      <c r="A19" s="175"/>
      <c r="B19" s="458" t="s">
        <v>152</v>
      </c>
      <c r="C19" s="459"/>
      <c r="D19" s="459"/>
      <c r="E19" s="460"/>
      <c r="F19" s="460"/>
      <c r="G19" s="460"/>
      <c r="H19" s="460"/>
      <c r="I19" s="460"/>
      <c r="J19" s="460"/>
      <c r="K19" s="460"/>
      <c r="L19" s="466">
        <v>16</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80"/>
      <c r="AM19" s="465"/>
      <c r="AN19" s="380"/>
      <c r="AO19" s="380"/>
      <c r="AP19" s="380"/>
      <c r="AQ19" s="380"/>
      <c r="AR19" s="380"/>
      <c r="AS19" s="380"/>
      <c r="AT19" s="381"/>
      <c r="AU19" s="453"/>
      <c r="AV19" s="454"/>
      <c r="AW19" s="454"/>
      <c r="AX19" s="454"/>
      <c r="AY19" s="386" t="s">
        <v>153</v>
      </c>
      <c r="AZ19" s="387"/>
      <c r="BA19" s="387"/>
      <c r="BB19" s="387"/>
      <c r="BC19" s="387"/>
      <c r="BD19" s="387"/>
      <c r="BE19" s="387"/>
      <c r="BF19" s="387"/>
      <c r="BG19" s="387"/>
      <c r="BH19" s="387"/>
      <c r="BI19" s="387"/>
      <c r="BJ19" s="387"/>
      <c r="BK19" s="387"/>
      <c r="BL19" s="387"/>
      <c r="BM19" s="388"/>
      <c r="BN19" s="406">
        <v>2158542</v>
      </c>
      <c r="BO19" s="407"/>
      <c r="BP19" s="407"/>
      <c r="BQ19" s="407"/>
      <c r="BR19" s="407"/>
      <c r="BS19" s="407"/>
      <c r="BT19" s="407"/>
      <c r="BU19" s="408"/>
      <c r="BV19" s="406">
        <v>2069650</v>
      </c>
      <c r="BW19" s="407"/>
      <c r="BX19" s="407"/>
      <c r="BY19" s="407"/>
      <c r="BZ19" s="407"/>
      <c r="CA19" s="407"/>
      <c r="CB19" s="407"/>
      <c r="CC19" s="408"/>
      <c r="CD19" s="188"/>
      <c r="CE19" s="404"/>
      <c r="CF19" s="404"/>
      <c r="CG19" s="404"/>
      <c r="CH19" s="404"/>
      <c r="CI19" s="404"/>
      <c r="CJ19" s="404"/>
      <c r="CK19" s="404"/>
      <c r="CL19" s="404"/>
      <c r="CM19" s="404"/>
      <c r="CN19" s="404"/>
      <c r="CO19" s="404"/>
      <c r="CP19" s="404"/>
      <c r="CQ19" s="404"/>
      <c r="CR19" s="404"/>
      <c r="CS19" s="405"/>
      <c r="CT19" s="376"/>
      <c r="CU19" s="377"/>
      <c r="CV19" s="377"/>
      <c r="CW19" s="377"/>
      <c r="CX19" s="377"/>
      <c r="CY19" s="377"/>
      <c r="CZ19" s="377"/>
      <c r="DA19" s="378"/>
      <c r="DB19" s="376"/>
      <c r="DC19" s="377"/>
      <c r="DD19" s="377"/>
      <c r="DE19" s="377"/>
      <c r="DF19" s="377"/>
      <c r="DG19" s="377"/>
      <c r="DH19" s="377"/>
      <c r="DI19" s="378"/>
    </row>
    <row r="20" spans="1:113" ht="18.75" customHeight="1" thickBot="1" x14ac:dyDescent="0.2">
      <c r="A20" s="175"/>
      <c r="B20" s="458" t="s">
        <v>154</v>
      </c>
      <c r="C20" s="459"/>
      <c r="D20" s="459"/>
      <c r="E20" s="460"/>
      <c r="F20" s="460"/>
      <c r="G20" s="460"/>
      <c r="H20" s="460"/>
      <c r="I20" s="460"/>
      <c r="J20" s="460"/>
      <c r="K20" s="460"/>
      <c r="L20" s="466">
        <v>644</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2"/>
      <c r="AO20" s="362"/>
      <c r="AP20" s="362"/>
      <c r="AQ20" s="362"/>
      <c r="AR20" s="362"/>
      <c r="AS20" s="362"/>
      <c r="AT20" s="363"/>
      <c r="AU20" s="472"/>
      <c r="AV20" s="473"/>
      <c r="AW20" s="473"/>
      <c r="AX20" s="474"/>
      <c r="AY20" s="386"/>
      <c r="AZ20" s="387"/>
      <c r="BA20" s="387"/>
      <c r="BB20" s="387"/>
      <c r="BC20" s="387"/>
      <c r="BD20" s="387"/>
      <c r="BE20" s="387"/>
      <c r="BF20" s="387"/>
      <c r="BG20" s="387"/>
      <c r="BH20" s="387"/>
      <c r="BI20" s="387"/>
      <c r="BJ20" s="387"/>
      <c r="BK20" s="387"/>
      <c r="BL20" s="387"/>
      <c r="BM20" s="388"/>
      <c r="BN20" s="406"/>
      <c r="BO20" s="407"/>
      <c r="BP20" s="407"/>
      <c r="BQ20" s="407"/>
      <c r="BR20" s="407"/>
      <c r="BS20" s="407"/>
      <c r="BT20" s="407"/>
      <c r="BU20" s="408"/>
      <c r="BV20" s="406"/>
      <c r="BW20" s="407"/>
      <c r="BX20" s="407"/>
      <c r="BY20" s="407"/>
      <c r="BZ20" s="407"/>
      <c r="CA20" s="407"/>
      <c r="CB20" s="407"/>
      <c r="CC20" s="408"/>
      <c r="CD20" s="188"/>
      <c r="CE20" s="404"/>
      <c r="CF20" s="404"/>
      <c r="CG20" s="404"/>
      <c r="CH20" s="404"/>
      <c r="CI20" s="404"/>
      <c r="CJ20" s="404"/>
      <c r="CK20" s="404"/>
      <c r="CL20" s="404"/>
      <c r="CM20" s="404"/>
      <c r="CN20" s="404"/>
      <c r="CO20" s="404"/>
      <c r="CP20" s="404"/>
      <c r="CQ20" s="404"/>
      <c r="CR20" s="404"/>
      <c r="CS20" s="405"/>
      <c r="CT20" s="376"/>
      <c r="CU20" s="377"/>
      <c r="CV20" s="377"/>
      <c r="CW20" s="377"/>
      <c r="CX20" s="377"/>
      <c r="CY20" s="377"/>
      <c r="CZ20" s="377"/>
      <c r="DA20" s="378"/>
      <c r="DB20" s="376"/>
      <c r="DC20" s="377"/>
      <c r="DD20" s="377"/>
      <c r="DE20" s="377"/>
      <c r="DF20" s="377"/>
      <c r="DG20" s="377"/>
      <c r="DH20" s="377"/>
      <c r="DI20" s="378"/>
    </row>
    <row r="21" spans="1:113" ht="18.75" customHeight="1" thickBot="1" x14ac:dyDescent="0.2">
      <c r="A21" s="175"/>
      <c r="B21" s="455" t="s">
        <v>155</v>
      </c>
      <c r="C21" s="456"/>
      <c r="D21" s="456"/>
      <c r="E21" s="456"/>
      <c r="F21" s="456"/>
      <c r="G21" s="456"/>
      <c r="H21" s="456"/>
      <c r="I21" s="456"/>
      <c r="J21" s="456"/>
      <c r="K21" s="456"/>
      <c r="L21" s="456"/>
      <c r="M21" s="456"/>
      <c r="N21" s="456"/>
      <c r="O21" s="456"/>
      <c r="P21" s="456"/>
      <c r="Q21" s="456"/>
      <c r="R21" s="456"/>
      <c r="S21" s="456"/>
      <c r="T21" s="456"/>
      <c r="U21" s="456"/>
      <c r="V21" s="456"/>
      <c r="W21" s="456"/>
      <c r="X21" s="456"/>
      <c r="Y21" s="456"/>
      <c r="Z21" s="456"/>
      <c r="AA21" s="456"/>
      <c r="AB21" s="456"/>
      <c r="AC21" s="456"/>
      <c r="AD21" s="456"/>
      <c r="AE21" s="456"/>
      <c r="AF21" s="456"/>
      <c r="AG21" s="456"/>
      <c r="AH21" s="456"/>
      <c r="AI21" s="456"/>
      <c r="AJ21" s="456"/>
      <c r="AK21" s="456"/>
      <c r="AL21" s="456"/>
      <c r="AM21" s="456"/>
      <c r="AN21" s="456"/>
      <c r="AO21" s="456"/>
      <c r="AP21" s="456"/>
      <c r="AQ21" s="456"/>
      <c r="AR21" s="456"/>
      <c r="AS21" s="456"/>
      <c r="AT21" s="456"/>
      <c r="AU21" s="456"/>
      <c r="AV21" s="456"/>
      <c r="AW21" s="456"/>
      <c r="AX21" s="457"/>
      <c r="AY21" s="373"/>
      <c r="AZ21" s="374"/>
      <c r="BA21" s="374"/>
      <c r="BB21" s="374"/>
      <c r="BC21" s="374"/>
      <c r="BD21" s="374"/>
      <c r="BE21" s="374"/>
      <c r="BF21" s="374"/>
      <c r="BG21" s="374"/>
      <c r="BH21" s="374"/>
      <c r="BI21" s="374"/>
      <c r="BJ21" s="374"/>
      <c r="BK21" s="374"/>
      <c r="BL21" s="374"/>
      <c r="BM21" s="375"/>
      <c r="BN21" s="409"/>
      <c r="BO21" s="410"/>
      <c r="BP21" s="410"/>
      <c r="BQ21" s="410"/>
      <c r="BR21" s="410"/>
      <c r="BS21" s="410"/>
      <c r="BT21" s="410"/>
      <c r="BU21" s="411"/>
      <c r="BV21" s="409"/>
      <c r="BW21" s="410"/>
      <c r="BX21" s="410"/>
      <c r="BY21" s="410"/>
      <c r="BZ21" s="410"/>
      <c r="CA21" s="410"/>
      <c r="CB21" s="410"/>
      <c r="CC21" s="411"/>
      <c r="CD21" s="188"/>
      <c r="CE21" s="404"/>
      <c r="CF21" s="404"/>
      <c r="CG21" s="404"/>
      <c r="CH21" s="404"/>
      <c r="CI21" s="404"/>
      <c r="CJ21" s="404"/>
      <c r="CK21" s="404"/>
      <c r="CL21" s="404"/>
      <c r="CM21" s="404"/>
      <c r="CN21" s="404"/>
      <c r="CO21" s="404"/>
      <c r="CP21" s="404"/>
      <c r="CQ21" s="404"/>
      <c r="CR21" s="404"/>
      <c r="CS21" s="405"/>
      <c r="CT21" s="376"/>
      <c r="CU21" s="377"/>
      <c r="CV21" s="377"/>
      <c r="CW21" s="377"/>
      <c r="CX21" s="377"/>
      <c r="CY21" s="377"/>
      <c r="CZ21" s="377"/>
      <c r="DA21" s="378"/>
      <c r="DB21" s="376"/>
      <c r="DC21" s="377"/>
      <c r="DD21" s="377"/>
      <c r="DE21" s="377"/>
      <c r="DF21" s="377"/>
      <c r="DG21" s="377"/>
      <c r="DH21" s="377"/>
      <c r="DI21" s="378"/>
    </row>
    <row r="22" spans="1:113" ht="18.75" customHeight="1" x14ac:dyDescent="0.15">
      <c r="A22" s="175"/>
      <c r="B22" s="419" t="s">
        <v>156</v>
      </c>
      <c r="C22" s="420"/>
      <c r="D22" s="421"/>
      <c r="E22" s="428" t="s">
        <v>1</v>
      </c>
      <c r="F22" s="429"/>
      <c r="G22" s="429"/>
      <c r="H22" s="429"/>
      <c r="I22" s="429"/>
      <c r="J22" s="429"/>
      <c r="K22" s="430"/>
      <c r="L22" s="428" t="s">
        <v>157</v>
      </c>
      <c r="M22" s="429"/>
      <c r="N22" s="429"/>
      <c r="O22" s="429"/>
      <c r="P22" s="430"/>
      <c r="Q22" s="434" t="s">
        <v>158</v>
      </c>
      <c r="R22" s="435"/>
      <c r="S22" s="435"/>
      <c r="T22" s="435"/>
      <c r="U22" s="435"/>
      <c r="V22" s="436"/>
      <c r="W22" s="440" t="s">
        <v>159</v>
      </c>
      <c r="X22" s="420"/>
      <c r="Y22" s="421"/>
      <c r="Z22" s="428" t="s">
        <v>1</v>
      </c>
      <c r="AA22" s="429"/>
      <c r="AB22" s="429"/>
      <c r="AC22" s="429"/>
      <c r="AD22" s="429"/>
      <c r="AE22" s="429"/>
      <c r="AF22" s="429"/>
      <c r="AG22" s="430"/>
      <c r="AH22" s="445" t="s">
        <v>160</v>
      </c>
      <c r="AI22" s="429"/>
      <c r="AJ22" s="429"/>
      <c r="AK22" s="429"/>
      <c r="AL22" s="430"/>
      <c r="AM22" s="445" t="s">
        <v>161</v>
      </c>
      <c r="AN22" s="446"/>
      <c r="AO22" s="446"/>
      <c r="AP22" s="446"/>
      <c r="AQ22" s="446"/>
      <c r="AR22" s="447"/>
      <c r="AS22" s="434" t="s">
        <v>158</v>
      </c>
      <c r="AT22" s="435"/>
      <c r="AU22" s="435"/>
      <c r="AV22" s="435"/>
      <c r="AW22" s="435"/>
      <c r="AX22" s="451"/>
      <c r="AY22" s="398" t="s">
        <v>162</v>
      </c>
      <c r="AZ22" s="399"/>
      <c r="BA22" s="399"/>
      <c r="BB22" s="399"/>
      <c r="BC22" s="399"/>
      <c r="BD22" s="399"/>
      <c r="BE22" s="399"/>
      <c r="BF22" s="399"/>
      <c r="BG22" s="399"/>
      <c r="BH22" s="399"/>
      <c r="BI22" s="399"/>
      <c r="BJ22" s="399"/>
      <c r="BK22" s="399"/>
      <c r="BL22" s="399"/>
      <c r="BM22" s="400"/>
      <c r="BN22" s="401">
        <v>3585519</v>
      </c>
      <c r="BO22" s="402"/>
      <c r="BP22" s="402"/>
      <c r="BQ22" s="402"/>
      <c r="BR22" s="402"/>
      <c r="BS22" s="402"/>
      <c r="BT22" s="402"/>
      <c r="BU22" s="403"/>
      <c r="BV22" s="401">
        <v>3613785</v>
      </c>
      <c r="BW22" s="402"/>
      <c r="BX22" s="402"/>
      <c r="BY22" s="402"/>
      <c r="BZ22" s="402"/>
      <c r="CA22" s="402"/>
      <c r="CB22" s="402"/>
      <c r="CC22" s="403"/>
      <c r="CD22" s="188"/>
      <c r="CE22" s="404"/>
      <c r="CF22" s="404"/>
      <c r="CG22" s="404"/>
      <c r="CH22" s="404"/>
      <c r="CI22" s="404"/>
      <c r="CJ22" s="404"/>
      <c r="CK22" s="404"/>
      <c r="CL22" s="404"/>
      <c r="CM22" s="404"/>
      <c r="CN22" s="404"/>
      <c r="CO22" s="404"/>
      <c r="CP22" s="404"/>
      <c r="CQ22" s="404"/>
      <c r="CR22" s="404"/>
      <c r="CS22" s="405"/>
      <c r="CT22" s="376"/>
      <c r="CU22" s="377"/>
      <c r="CV22" s="377"/>
      <c r="CW22" s="377"/>
      <c r="CX22" s="377"/>
      <c r="CY22" s="377"/>
      <c r="CZ22" s="377"/>
      <c r="DA22" s="378"/>
      <c r="DB22" s="376"/>
      <c r="DC22" s="377"/>
      <c r="DD22" s="377"/>
      <c r="DE22" s="377"/>
      <c r="DF22" s="377"/>
      <c r="DG22" s="377"/>
      <c r="DH22" s="377"/>
      <c r="DI22" s="378"/>
    </row>
    <row r="23" spans="1:113" ht="18.75" customHeight="1" x14ac:dyDescent="0.15">
      <c r="A23" s="175"/>
      <c r="B23" s="422"/>
      <c r="C23" s="423"/>
      <c r="D23" s="424"/>
      <c r="E23" s="431"/>
      <c r="F23" s="432"/>
      <c r="G23" s="432"/>
      <c r="H23" s="432"/>
      <c r="I23" s="432"/>
      <c r="J23" s="432"/>
      <c r="K23" s="433"/>
      <c r="L23" s="431"/>
      <c r="M23" s="432"/>
      <c r="N23" s="432"/>
      <c r="O23" s="432"/>
      <c r="P23" s="433"/>
      <c r="Q23" s="437"/>
      <c r="R23" s="438"/>
      <c r="S23" s="438"/>
      <c r="T23" s="438"/>
      <c r="U23" s="438"/>
      <c r="V23" s="439"/>
      <c r="W23" s="441"/>
      <c r="X23" s="423"/>
      <c r="Y23" s="424"/>
      <c r="Z23" s="431"/>
      <c r="AA23" s="432"/>
      <c r="AB23" s="432"/>
      <c r="AC23" s="432"/>
      <c r="AD23" s="432"/>
      <c r="AE23" s="432"/>
      <c r="AF23" s="432"/>
      <c r="AG23" s="433"/>
      <c r="AH23" s="431"/>
      <c r="AI23" s="432"/>
      <c r="AJ23" s="432"/>
      <c r="AK23" s="432"/>
      <c r="AL23" s="433"/>
      <c r="AM23" s="448"/>
      <c r="AN23" s="449"/>
      <c r="AO23" s="449"/>
      <c r="AP23" s="449"/>
      <c r="AQ23" s="449"/>
      <c r="AR23" s="450"/>
      <c r="AS23" s="437"/>
      <c r="AT23" s="438"/>
      <c r="AU23" s="438"/>
      <c r="AV23" s="438"/>
      <c r="AW23" s="438"/>
      <c r="AX23" s="452"/>
      <c r="AY23" s="386" t="s">
        <v>163</v>
      </c>
      <c r="AZ23" s="387"/>
      <c r="BA23" s="387"/>
      <c r="BB23" s="387"/>
      <c r="BC23" s="387"/>
      <c r="BD23" s="387"/>
      <c r="BE23" s="387"/>
      <c r="BF23" s="387"/>
      <c r="BG23" s="387"/>
      <c r="BH23" s="387"/>
      <c r="BI23" s="387"/>
      <c r="BJ23" s="387"/>
      <c r="BK23" s="387"/>
      <c r="BL23" s="387"/>
      <c r="BM23" s="388"/>
      <c r="BN23" s="406">
        <v>2677946</v>
      </c>
      <c r="BO23" s="407"/>
      <c r="BP23" s="407"/>
      <c r="BQ23" s="407"/>
      <c r="BR23" s="407"/>
      <c r="BS23" s="407"/>
      <c r="BT23" s="407"/>
      <c r="BU23" s="408"/>
      <c r="BV23" s="406">
        <v>2627000</v>
      </c>
      <c r="BW23" s="407"/>
      <c r="BX23" s="407"/>
      <c r="BY23" s="407"/>
      <c r="BZ23" s="407"/>
      <c r="CA23" s="407"/>
      <c r="CB23" s="407"/>
      <c r="CC23" s="408"/>
      <c r="CD23" s="188"/>
      <c r="CE23" s="404"/>
      <c r="CF23" s="404"/>
      <c r="CG23" s="404"/>
      <c r="CH23" s="404"/>
      <c r="CI23" s="404"/>
      <c r="CJ23" s="404"/>
      <c r="CK23" s="404"/>
      <c r="CL23" s="404"/>
      <c r="CM23" s="404"/>
      <c r="CN23" s="404"/>
      <c r="CO23" s="404"/>
      <c r="CP23" s="404"/>
      <c r="CQ23" s="404"/>
      <c r="CR23" s="404"/>
      <c r="CS23" s="405"/>
      <c r="CT23" s="376"/>
      <c r="CU23" s="377"/>
      <c r="CV23" s="377"/>
      <c r="CW23" s="377"/>
      <c r="CX23" s="377"/>
      <c r="CY23" s="377"/>
      <c r="CZ23" s="377"/>
      <c r="DA23" s="378"/>
      <c r="DB23" s="376"/>
      <c r="DC23" s="377"/>
      <c r="DD23" s="377"/>
      <c r="DE23" s="377"/>
      <c r="DF23" s="377"/>
      <c r="DG23" s="377"/>
      <c r="DH23" s="377"/>
      <c r="DI23" s="378"/>
    </row>
    <row r="24" spans="1:113" ht="18.75" customHeight="1" thickBot="1" x14ac:dyDescent="0.2">
      <c r="A24" s="175"/>
      <c r="B24" s="422"/>
      <c r="C24" s="423"/>
      <c r="D24" s="424"/>
      <c r="E24" s="379" t="s">
        <v>164</v>
      </c>
      <c r="F24" s="380"/>
      <c r="G24" s="380"/>
      <c r="H24" s="380"/>
      <c r="I24" s="380"/>
      <c r="J24" s="380"/>
      <c r="K24" s="381"/>
      <c r="L24" s="382">
        <v>1</v>
      </c>
      <c r="M24" s="383"/>
      <c r="N24" s="383"/>
      <c r="O24" s="383"/>
      <c r="P24" s="384"/>
      <c r="Q24" s="382">
        <v>6940</v>
      </c>
      <c r="R24" s="383"/>
      <c r="S24" s="383"/>
      <c r="T24" s="383"/>
      <c r="U24" s="383"/>
      <c r="V24" s="384"/>
      <c r="W24" s="441"/>
      <c r="X24" s="423"/>
      <c r="Y24" s="424"/>
      <c r="Z24" s="379" t="s">
        <v>165</v>
      </c>
      <c r="AA24" s="380"/>
      <c r="AB24" s="380"/>
      <c r="AC24" s="380"/>
      <c r="AD24" s="380"/>
      <c r="AE24" s="380"/>
      <c r="AF24" s="380"/>
      <c r="AG24" s="381"/>
      <c r="AH24" s="382">
        <v>42</v>
      </c>
      <c r="AI24" s="383"/>
      <c r="AJ24" s="383"/>
      <c r="AK24" s="383"/>
      <c r="AL24" s="384"/>
      <c r="AM24" s="382">
        <v>127764</v>
      </c>
      <c r="AN24" s="383"/>
      <c r="AO24" s="383"/>
      <c r="AP24" s="383"/>
      <c r="AQ24" s="383"/>
      <c r="AR24" s="384"/>
      <c r="AS24" s="382">
        <v>3042</v>
      </c>
      <c r="AT24" s="383"/>
      <c r="AU24" s="383"/>
      <c r="AV24" s="383"/>
      <c r="AW24" s="383"/>
      <c r="AX24" s="385"/>
      <c r="AY24" s="373" t="s">
        <v>166</v>
      </c>
      <c r="AZ24" s="374"/>
      <c r="BA24" s="374"/>
      <c r="BB24" s="374"/>
      <c r="BC24" s="374"/>
      <c r="BD24" s="374"/>
      <c r="BE24" s="374"/>
      <c r="BF24" s="374"/>
      <c r="BG24" s="374"/>
      <c r="BH24" s="374"/>
      <c r="BI24" s="374"/>
      <c r="BJ24" s="374"/>
      <c r="BK24" s="374"/>
      <c r="BL24" s="374"/>
      <c r="BM24" s="375"/>
      <c r="BN24" s="406">
        <v>3023739</v>
      </c>
      <c r="BO24" s="407"/>
      <c r="BP24" s="407"/>
      <c r="BQ24" s="407"/>
      <c r="BR24" s="407"/>
      <c r="BS24" s="407"/>
      <c r="BT24" s="407"/>
      <c r="BU24" s="408"/>
      <c r="BV24" s="406">
        <v>3005614</v>
      </c>
      <c r="BW24" s="407"/>
      <c r="BX24" s="407"/>
      <c r="BY24" s="407"/>
      <c r="BZ24" s="407"/>
      <c r="CA24" s="407"/>
      <c r="CB24" s="407"/>
      <c r="CC24" s="408"/>
      <c r="CD24" s="188"/>
      <c r="CE24" s="404"/>
      <c r="CF24" s="404"/>
      <c r="CG24" s="404"/>
      <c r="CH24" s="404"/>
      <c r="CI24" s="404"/>
      <c r="CJ24" s="404"/>
      <c r="CK24" s="404"/>
      <c r="CL24" s="404"/>
      <c r="CM24" s="404"/>
      <c r="CN24" s="404"/>
      <c r="CO24" s="404"/>
      <c r="CP24" s="404"/>
      <c r="CQ24" s="404"/>
      <c r="CR24" s="404"/>
      <c r="CS24" s="405"/>
      <c r="CT24" s="376"/>
      <c r="CU24" s="377"/>
      <c r="CV24" s="377"/>
      <c r="CW24" s="377"/>
      <c r="CX24" s="377"/>
      <c r="CY24" s="377"/>
      <c r="CZ24" s="377"/>
      <c r="DA24" s="378"/>
      <c r="DB24" s="376"/>
      <c r="DC24" s="377"/>
      <c r="DD24" s="377"/>
      <c r="DE24" s="377"/>
      <c r="DF24" s="377"/>
      <c r="DG24" s="377"/>
      <c r="DH24" s="377"/>
      <c r="DI24" s="378"/>
    </row>
    <row r="25" spans="1:113" ht="18.75" customHeight="1" x14ac:dyDescent="0.15">
      <c r="A25" s="175"/>
      <c r="B25" s="422"/>
      <c r="C25" s="423"/>
      <c r="D25" s="424"/>
      <c r="E25" s="379" t="s">
        <v>167</v>
      </c>
      <c r="F25" s="380"/>
      <c r="G25" s="380"/>
      <c r="H25" s="380"/>
      <c r="I25" s="380"/>
      <c r="J25" s="380"/>
      <c r="K25" s="381"/>
      <c r="L25" s="382">
        <v>1</v>
      </c>
      <c r="M25" s="383"/>
      <c r="N25" s="383"/>
      <c r="O25" s="383"/>
      <c r="P25" s="384"/>
      <c r="Q25" s="382">
        <v>5590</v>
      </c>
      <c r="R25" s="383"/>
      <c r="S25" s="383"/>
      <c r="T25" s="383"/>
      <c r="U25" s="383"/>
      <c r="V25" s="384"/>
      <c r="W25" s="441"/>
      <c r="X25" s="423"/>
      <c r="Y25" s="424"/>
      <c r="Z25" s="379" t="s">
        <v>168</v>
      </c>
      <c r="AA25" s="380"/>
      <c r="AB25" s="380"/>
      <c r="AC25" s="380"/>
      <c r="AD25" s="380"/>
      <c r="AE25" s="380"/>
      <c r="AF25" s="380"/>
      <c r="AG25" s="381"/>
      <c r="AH25" s="382" t="s">
        <v>124</v>
      </c>
      <c r="AI25" s="383"/>
      <c r="AJ25" s="383"/>
      <c r="AK25" s="383"/>
      <c r="AL25" s="384"/>
      <c r="AM25" s="382" t="s">
        <v>124</v>
      </c>
      <c r="AN25" s="383"/>
      <c r="AO25" s="383"/>
      <c r="AP25" s="383"/>
      <c r="AQ25" s="383"/>
      <c r="AR25" s="384"/>
      <c r="AS25" s="382" t="s">
        <v>124</v>
      </c>
      <c r="AT25" s="383"/>
      <c r="AU25" s="383"/>
      <c r="AV25" s="383"/>
      <c r="AW25" s="383"/>
      <c r="AX25" s="385"/>
      <c r="AY25" s="398" t="s">
        <v>169</v>
      </c>
      <c r="AZ25" s="399"/>
      <c r="BA25" s="399"/>
      <c r="BB25" s="399"/>
      <c r="BC25" s="399"/>
      <c r="BD25" s="399"/>
      <c r="BE25" s="399"/>
      <c r="BF25" s="399"/>
      <c r="BG25" s="399"/>
      <c r="BH25" s="399"/>
      <c r="BI25" s="399"/>
      <c r="BJ25" s="399"/>
      <c r="BK25" s="399"/>
      <c r="BL25" s="399"/>
      <c r="BM25" s="400"/>
      <c r="BN25" s="401" t="s">
        <v>124</v>
      </c>
      <c r="BO25" s="402"/>
      <c r="BP25" s="402"/>
      <c r="BQ25" s="402"/>
      <c r="BR25" s="402"/>
      <c r="BS25" s="402"/>
      <c r="BT25" s="402"/>
      <c r="BU25" s="403"/>
      <c r="BV25" s="401" t="s">
        <v>124</v>
      </c>
      <c r="BW25" s="402"/>
      <c r="BX25" s="402"/>
      <c r="BY25" s="402"/>
      <c r="BZ25" s="402"/>
      <c r="CA25" s="402"/>
      <c r="CB25" s="402"/>
      <c r="CC25" s="403"/>
      <c r="CD25" s="188"/>
      <c r="CE25" s="404"/>
      <c r="CF25" s="404"/>
      <c r="CG25" s="404"/>
      <c r="CH25" s="404"/>
      <c r="CI25" s="404"/>
      <c r="CJ25" s="404"/>
      <c r="CK25" s="404"/>
      <c r="CL25" s="404"/>
      <c r="CM25" s="404"/>
      <c r="CN25" s="404"/>
      <c r="CO25" s="404"/>
      <c r="CP25" s="404"/>
      <c r="CQ25" s="404"/>
      <c r="CR25" s="404"/>
      <c r="CS25" s="405"/>
      <c r="CT25" s="376"/>
      <c r="CU25" s="377"/>
      <c r="CV25" s="377"/>
      <c r="CW25" s="377"/>
      <c r="CX25" s="377"/>
      <c r="CY25" s="377"/>
      <c r="CZ25" s="377"/>
      <c r="DA25" s="378"/>
      <c r="DB25" s="376"/>
      <c r="DC25" s="377"/>
      <c r="DD25" s="377"/>
      <c r="DE25" s="377"/>
      <c r="DF25" s="377"/>
      <c r="DG25" s="377"/>
      <c r="DH25" s="377"/>
      <c r="DI25" s="378"/>
    </row>
    <row r="26" spans="1:113" ht="18.75" customHeight="1" x14ac:dyDescent="0.15">
      <c r="A26" s="175"/>
      <c r="B26" s="422"/>
      <c r="C26" s="423"/>
      <c r="D26" s="424"/>
      <c r="E26" s="379" t="s">
        <v>170</v>
      </c>
      <c r="F26" s="380"/>
      <c r="G26" s="380"/>
      <c r="H26" s="380"/>
      <c r="I26" s="380"/>
      <c r="J26" s="380"/>
      <c r="K26" s="381"/>
      <c r="L26" s="382">
        <v>1</v>
      </c>
      <c r="M26" s="383"/>
      <c r="N26" s="383"/>
      <c r="O26" s="383"/>
      <c r="P26" s="384"/>
      <c r="Q26" s="382">
        <v>5270</v>
      </c>
      <c r="R26" s="383"/>
      <c r="S26" s="383"/>
      <c r="T26" s="383"/>
      <c r="U26" s="383"/>
      <c r="V26" s="384"/>
      <c r="W26" s="441"/>
      <c r="X26" s="423"/>
      <c r="Y26" s="424"/>
      <c r="Z26" s="379" t="s">
        <v>171</v>
      </c>
      <c r="AA26" s="417"/>
      <c r="AB26" s="417"/>
      <c r="AC26" s="417"/>
      <c r="AD26" s="417"/>
      <c r="AE26" s="417"/>
      <c r="AF26" s="417"/>
      <c r="AG26" s="418"/>
      <c r="AH26" s="382" t="s">
        <v>124</v>
      </c>
      <c r="AI26" s="383"/>
      <c r="AJ26" s="383"/>
      <c r="AK26" s="383"/>
      <c r="AL26" s="384"/>
      <c r="AM26" s="382" t="s">
        <v>124</v>
      </c>
      <c r="AN26" s="383"/>
      <c r="AO26" s="383"/>
      <c r="AP26" s="383"/>
      <c r="AQ26" s="383"/>
      <c r="AR26" s="384"/>
      <c r="AS26" s="382" t="s">
        <v>124</v>
      </c>
      <c r="AT26" s="383"/>
      <c r="AU26" s="383"/>
      <c r="AV26" s="383"/>
      <c r="AW26" s="383"/>
      <c r="AX26" s="385"/>
      <c r="AY26" s="415" t="s">
        <v>172</v>
      </c>
      <c r="AZ26" s="360"/>
      <c r="BA26" s="360"/>
      <c r="BB26" s="360"/>
      <c r="BC26" s="360"/>
      <c r="BD26" s="360"/>
      <c r="BE26" s="360"/>
      <c r="BF26" s="360"/>
      <c r="BG26" s="360"/>
      <c r="BH26" s="360"/>
      <c r="BI26" s="360"/>
      <c r="BJ26" s="360"/>
      <c r="BK26" s="360"/>
      <c r="BL26" s="360"/>
      <c r="BM26" s="416"/>
      <c r="BN26" s="406" t="s">
        <v>124</v>
      </c>
      <c r="BO26" s="407"/>
      <c r="BP26" s="407"/>
      <c r="BQ26" s="407"/>
      <c r="BR26" s="407"/>
      <c r="BS26" s="407"/>
      <c r="BT26" s="407"/>
      <c r="BU26" s="408"/>
      <c r="BV26" s="406" t="s">
        <v>124</v>
      </c>
      <c r="BW26" s="407"/>
      <c r="BX26" s="407"/>
      <c r="BY26" s="407"/>
      <c r="BZ26" s="407"/>
      <c r="CA26" s="407"/>
      <c r="CB26" s="407"/>
      <c r="CC26" s="408"/>
      <c r="CD26" s="188"/>
      <c r="CE26" s="404"/>
      <c r="CF26" s="404"/>
      <c r="CG26" s="404"/>
      <c r="CH26" s="404"/>
      <c r="CI26" s="404"/>
      <c r="CJ26" s="404"/>
      <c r="CK26" s="404"/>
      <c r="CL26" s="404"/>
      <c r="CM26" s="404"/>
      <c r="CN26" s="404"/>
      <c r="CO26" s="404"/>
      <c r="CP26" s="404"/>
      <c r="CQ26" s="404"/>
      <c r="CR26" s="404"/>
      <c r="CS26" s="405"/>
      <c r="CT26" s="376"/>
      <c r="CU26" s="377"/>
      <c r="CV26" s="377"/>
      <c r="CW26" s="377"/>
      <c r="CX26" s="377"/>
      <c r="CY26" s="377"/>
      <c r="CZ26" s="377"/>
      <c r="DA26" s="378"/>
      <c r="DB26" s="376"/>
      <c r="DC26" s="377"/>
      <c r="DD26" s="377"/>
      <c r="DE26" s="377"/>
      <c r="DF26" s="377"/>
      <c r="DG26" s="377"/>
      <c r="DH26" s="377"/>
      <c r="DI26" s="378"/>
    </row>
    <row r="27" spans="1:113" ht="18.75" customHeight="1" thickBot="1" x14ac:dyDescent="0.2">
      <c r="A27" s="175"/>
      <c r="B27" s="422"/>
      <c r="C27" s="423"/>
      <c r="D27" s="424"/>
      <c r="E27" s="379" t="s">
        <v>173</v>
      </c>
      <c r="F27" s="380"/>
      <c r="G27" s="380"/>
      <c r="H27" s="380"/>
      <c r="I27" s="380"/>
      <c r="J27" s="380"/>
      <c r="K27" s="381"/>
      <c r="L27" s="382">
        <v>1</v>
      </c>
      <c r="M27" s="383"/>
      <c r="N27" s="383"/>
      <c r="O27" s="383"/>
      <c r="P27" s="384"/>
      <c r="Q27" s="382">
        <v>2250</v>
      </c>
      <c r="R27" s="383"/>
      <c r="S27" s="383"/>
      <c r="T27" s="383"/>
      <c r="U27" s="383"/>
      <c r="V27" s="384"/>
      <c r="W27" s="441"/>
      <c r="X27" s="423"/>
      <c r="Y27" s="424"/>
      <c r="Z27" s="379" t="s">
        <v>174</v>
      </c>
      <c r="AA27" s="380"/>
      <c r="AB27" s="380"/>
      <c r="AC27" s="380"/>
      <c r="AD27" s="380"/>
      <c r="AE27" s="380"/>
      <c r="AF27" s="380"/>
      <c r="AG27" s="381"/>
      <c r="AH27" s="382" t="s">
        <v>124</v>
      </c>
      <c r="AI27" s="383"/>
      <c r="AJ27" s="383"/>
      <c r="AK27" s="383"/>
      <c r="AL27" s="384"/>
      <c r="AM27" s="382" t="s">
        <v>124</v>
      </c>
      <c r="AN27" s="383"/>
      <c r="AO27" s="383"/>
      <c r="AP27" s="383"/>
      <c r="AQ27" s="383"/>
      <c r="AR27" s="384"/>
      <c r="AS27" s="382" t="s">
        <v>124</v>
      </c>
      <c r="AT27" s="383"/>
      <c r="AU27" s="383"/>
      <c r="AV27" s="383"/>
      <c r="AW27" s="383"/>
      <c r="AX27" s="385"/>
      <c r="AY27" s="412" t="s">
        <v>175</v>
      </c>
      <c r="AZ27" s="413"/>
      <c r="BA27" s="413"/>
      <c r="BB27" s="413"/>
      <c r="BC27" s="413"/>
      <c r="BD27" s="413"/>
      <c r="BE27" s="413"/>
      <c r="BF27" s="413"/>
      <c r="BG27" s="413"/>
      <c r="BH27" s="413"/>
      <c r="BI27" s="413"/>
      <c r="BJ27" s="413"/>
      <c r="BK27" s="413"/>
      <c r="BL27" s="413"/>
      <c r="BM27" s="414"/>
      <c r="BN27" s="409">
        <v>39000</v>
      </c>
      <c r="BO27" s="410"/>
      <c r="BP27" s="410"/>
      <c r="BQ27" s="410"/>
      <c r="BR27" s="410"/>
      <c r="BS27" s="410"/>
      <c r="BT27" s="410"/>
      <c r="BU27" s="411"/>
      <c r="BV27" s="409">
        <v>39000</v>
      </c>
      <c r="BW27" s="410"/>
      <c r="BX27" s="410"/>
      <c r="BY27" s="410"/>
      <c r="BZ27" s="410"/>
      <c r="CA27" s="410"/>
      <c r="CB27" s="410"/>
      <c r="CC27" s="411"/>
      <c r="CD27" s="190"/>
      <c r="CE27" s="404"/>
      <c r="CF27" s="404"/>
      <c r="CG27" s="404"/>
      <c r="CH27" s="404"/>
      <c r="CI27" s="404"/>
      <c r="CJ27" s="404"/>
      <c r="CK27" s="404"/>
      <c r="CL27" s="404"/>
      <c r="CM27" s="404"/>
      <c r="CN27" s="404"/>
      <c r="CO27" s="404"/>
      <c r="CP27" s="404"/>
      <c r="CQ27" s="404"/>
      <c r="CR27" s="404"/>
      <c r="CS27" s="405"/>
      <c r="CT27" s="376"/>
      <c r="CU27" s="377"/>
      <c r="CV27" s="377"/>
      <c r="CW27" s="377"/>
      <c r="CX27" s="377"/>
      <c r="CY27" s="377"/>
      <c r="CZ27" s="377"/>
      <c r="DA27" s="378"/>
      <c r="DB27" s="376"/>
      <c r="DC27" s="377"/>
      <c r="DD27" s="377"/>
      <c r="DE27" s="377"/>
      <c r="DF27" s="377"/>
      <c r="DG27" s="377"/>
      <c r="DH27" s="377"/>
      <c r="DI27" s="378"/>
    </row>
    <row r="28" spans="1:113" ht="18.75" customHeight="1" x14ac:dyDescent="0.15">
      <c r="A28" s="175"/>
      <c r="B28" s="422"/>
      <c r="C28" s="423"/>
      <c r="D28" s="424"/>
      <c r="E28" s="379" t="s">
        <v>176</v>
      </c>
      <c r="F28" s="380"/>
      <c r="G28" s="380"/>
      <c r="H28" s="380"/>
      <c r="I28" s="380"/>
      <c r="J28" s="380"/>
      <c r="K28" s="381"/>
      <c r="L28" s="382">
        <v>1</v>
      </c>
      <c r="M28" s="383"/>
      <c r="N28" s="383"/>
      <c r="O28" s="383"/>
      <c r="P28" s="384"/>
      <c r="Q28" s="382">
        <v>1840</v>
      </c>
      <c r="R28" s="383"/>
      <c r="S28" s="383"/>
      <c r="T28" s="383"/>
      <c r="U28" s="383"/>
      <c r="V28" s="384"/>
      <c r="W28" s="441"/>
      <c r="X28" s="423"/>
      <c r="Y28" s="424"/>
      <c r="Z28" s="379" t="s">
        <v>177</v>
      </c>
      <c r="AA28" s="380"/>
      <c r="AB28" s="380"/>
      <c r="AC28" s="380"/>
      <c r="AD28" s="380"/>
      <c r="AE28" s="380"/>
      <c r="AF28" s="380"/>
      <c r="AG28" s="381"/>
      <c r="AH28" s="382" t="s">
        <v>124</v>
      </c>
      <c r="AI28" s="383"/>
      <c r="AJ28" s="383"/>
      <c r="AK28" s="383"/>
      <c r="AL28" s="384"/>
      <c r="AM28" s="382" t="s">
        <v>124</v>
      </c>
      <c r="AN28" s="383"/>
      <c r="AO28" s="383"/>
      <c r="AP28" s="383"/>
      <c r="AQ28" s="383"/>
      <c r="AR28" s="384"/>
      <c r="AS28" s="382" t="s">
        <v>124</v>
      </c>
      <c r="AT28" s="383"/>
      <c r="AU28" s="383"/>
      <c r="AV28" s="383"/>
      <c r="AW28" s="383"/>
      <c r="AX28" s="385"/>
      <c r="AY28" s="389" t="s">
        <v>178</v>
      </c>
      <c r="AZ28" s="390"/>
      <c r="BA28" s="390"/>
      <c r="BB28" s="391"/>
      <c r="BC28" s="398" t="s">
        <v>46</v>
      </c>
      <c r="BD28" s="399"/>
      <c r="BE28" s="399"/>
      <c r="BF28" s="399"/>
      <c r="BG28" s="399"/>
      <c r="BH28" s="399"/>
      <c r="BI28" s="399"/>
      <c r="BJ28" s="399"/>
      <c r="BK28" s="399"/>
      <c r="BL28" s="399"/>
      <c r="BM28" s="400"/>
      <c r="BN28" s="401">
        <v>573203</v>
      </c>
      <c r="BO28" s="402"/>
      <c r="BP28" s="402"/>
      <c r="BQ28" s="402"/>
      <c r="BR28" s="402"/>
      <c r="BS28" s="402"/>
      <c r="BT28" s="402"/>
      <c r="BU28" s="403"/>
      <c r="BV28" s="401">
        <v>815806</v>
      </c>
      <c r="BW28" s="402"/>
      <c r="BX28" s="402"/>
      <c r="BY28" s="402"/>
      <c r="BZ28" s="402"/>
      <c r="CA28" s="402"/>
      <c r="CB28" s="402"/>
      <c r="CC28" s="403"/>
      <c r="CD28" s="188"/>
      <c r="CE28" s="404"/>
      <c r="CF28" s="404"/>
      <c r="CG28" s="404"/>
      <c r="CH28" s="404"/>
      <c r="CI28" s="404"/>
      <c r="CJ28" s="404"/>
      <c r="CK28" s="404"/>
      <c r="CL28" s="404"/>
      <c r="CM28" s="404"/>
      <c r="CN28" s="404"/>
      <c r="CO28" s="404"/>
      <c r="CP28" s="404"/>
      <c r="CQ28" s="404"/>
      <c r="CR28" s="404"/>
      <c r="CS28" s="405"/>
      <c r="CT28" s="376"/>
      <c r="CU28" s="377"/>
      <c r="CV28" s="377"/>
      <c r="CW28" s="377"/>
      <c r="CX28" s="377"/>
      <c r="CY28" s="377"/>
      <c r="CZ28" s="377"/>
      <c r="DA28" s="378"/>
      <c r="DB28" s="376"/>
      <c r="DC28" s="377"/>
      <c r="DD28" s="377"/>
      <c r="DE28" s="377"/>
      <c r="DF28" s="377"/>
      <c r="DG28" s="377"/>
      <c r="DH28" s="377"/>
      <c r="DI28" s="378"/>
    </row>
    <row r="29" spans="1:113" ht="18.75" customHeight="1" x14ac:dyDescent="0.15">
      <c r="A29" s="175"/>
      <c r="B29" s="422"/>
      <c r="C29" s="423"/>
      <c r="D29" s="424"/>
      <c r="E29" s="379" t="s">
        <v>179</v>
      </c>
      <c r="F29" s="380"/>
      <c r="G29" s="380"/>
      <c r="H29" s="380"/>
      <c r="I29" s="380"/>
      <c r="J29" s="380"/>
      <c r="K29" s="381"/>
      <c r="L29" s="382">
        <v>6</v>
      </c>
      <c r="M29" s="383"/>
      <c r="N29" s="383"/>
      <c r="O29" s="383"/>
      <c r="P29" s="384"/>
      <c r="Q29" s="382">
        <v>1660</v>
      </c>
      <c r="R29" s="383"/>
      <c r="S29" s="383"/>
      <c r="T29" s="383"/>
      <c r="U29" s="383"/>
      <c r="V29" s="384"/>
      <c r="W29" s="442"/>
      <c r="X29" s="443"/>
      <c r="Y29" s="444"/>
      <c r="Z29" s="379" t="s">
        <v>180</v>
      </c>
      <c r="AA29" s="380"/>
      <c r="AB29" s="380"/>
      <c r="AC29" s="380"/>
      <c r="AD29" s="380"/>
      <c r="AE29" s="380"/>
      <c r="AF29" s="380"/>
      <c r="AG29" s="381"/>
      <c r="AH29" s="382">
        <v>42</v>
      </c>
      <c r="AI29" s="383"/>
      <c r="AJ29" s="383"/>
      <c r="AK29" s="383"/>
      <c r="AL29" s="384"/>
      <c r="AM29" s="382">
        <v>127764</v>
      </c>
      <c r="AN29" s="383"/>
      <c r="AO29" s="383"/>
      <c r="AP29" s="383"/>
      <c r="AQ29" s="383"/>
      <c r="AR29" s="384"/>
      <c r="AS29" s="382">
        <v>3042</v>
      </c>
      <c r="AT29" s="383"/>
      <c r="AU29" s="383"/>
      <c r="AV29" s="383"/>
      <c r="AW29" s="383"/>
      <c r="AX29" s="385"/>
      <c r="AY29" s="392"/>
      <c r="AZ29" s="393"/>
      <c r="BA29" s="393"/>
      <c r="BB29" s="394"/>
      <c r="BC29" s="386" t="s">
        <v>181</v>
      </c>
      <c r="BD29" s="387"/>
      <c r="BE29" s="387"/>
      <c r="BF29" s="387"/>
      <c r="BG29" s="387"/>
      <c r="BH29" s="387"/>
      <c r="BI29" s="387"/>
      <c r="BJ29" s="387"/>
      <c r="BK29" s="387"/>
      <c r="BL29" s="387"/>
      <c r="BM29" s="388"/>
      <c r="BN29" s="406">
        <v>502993</v>
      </c>
      <c r="BO29" s="407"/>
      <c r="BP29" s="407"/>
      <c r="BQ29" s="407"/>
      <c r="BR29" s="407"/>
      <c r="BS29" s="407"/>
      <c r="BT29" s="407"/>
      <c r="BU29" s="408"/>
      <c r="BV29" s="406">
        <v>464985</v>
      </c>
      <c r="BW29" s="407"/>
      <c r="BX29" s="407"/>
      <c r="BY29" s="407"/>
      <c r="BZ29" s="407"/>
      <c r="CA29" s="407"/>
      <c r="CB29" s="407"/>
      <c r="CC29" s="408"/>
      <c r="CD29" s="190"/>
      <c r="CE29" s="404"/>
      <c r="CF29" s="404"/>
      <c r="CG29" s="404"/>
      <c r="CH29" s="404"/>
      <c r="CI29" s="404"/>
      <c r="CJ29" s="404"/>
      <c r="CK29" s="404"/>
      <c r="CL29" s="404"/>
      <c r="CM29" s="404"/>
      <c r="CN29" s="404"/>
      <c r="CO29" s="404"/>
      <c r="CP29" s="404"/>
      <c r="CQ29" s="404"/>
      <c r="CR29" s="404"/>
      <c r="CS29" s="405"/>
      <c r="CT29" s="376"/>
      <c r="CU29" s="377"/>
      <c r="CV29" s="377"/>
      <c r="CW29" s="377"/>
      <c r="CX29" s="377"/>
      <c r="CY29" s="377"/>
      <c r="CZ29" s="377"/>
      <c r="DA29" s="378"/>
      <c r="DB29" s="376"/>
      <c r="DC29" s="377"/>
      <c r="DD29" s="377"/>
      <c r="DE29" s="377"/>
      <c r="DF29" s="377"/>
      <c r="DG29" s="377"/>
      <c r="DH29" s="377"/>
      <c r="DI29" s="378"/>
    </row>
    <row r="30" spans="1:113" ht="18.75" customHeight="1" thickBot="1" x14ac:dyDescent="0.2">
      <c r="A30" s="175"/>
      <c r="B30" s="425"/>
      <c r="C30" s="426"/>
      <c r="D30" s="427"/>
      <c r="E30" s="361"/>
      <c r="F30" s="362"/>
      <c r="G30" s="362"/>
      <c r="H30" s="362"/>
      <c r="I30" s="362"/>
      <c r="J30" s="362"/>
      <c r="K30" s="363"/>
      <c r="L30" s="364"/>
      <c r="M30" s="365"/>
      <c r="N30" s="365"/>
      <c r="O30" s="365"/>
      <c r="P30" s="366"/>
      <c r="Q30" s="364"/>
      <c r="R30" s="365"/>
      <c r="S30" s="365"/>
      <c r="T30" s="365"/>
      <c r="U30" s="365"/>
      <c r="V30" s="366"/>
      <c r="W30" s="367" t="s">
        <v>182</v>
      </c>
      <c r="X30" s="368"/>
      <c r="Y30" s="368"/>
      <c r="Z30" s="368"/>
      <c r="AA30" s="368"/>
      <c r="AB30" s="368"/>
      <c r="AC30" s="368"/>
      <c r="AD30" s="368"/>
      <c r="AE30" s="368"/>
      <c r="AF30" s="368"/>
      <c r="AG30" s="369"/>
      <c r="AH30" s="370">
        <v>96.5</v>
      </c>
      <c r="AI30" s="371"/>
      <c r="AJ30" s="371"/>
      <c r="AK30" s="371"/>
      <c r="AL30" s="371"/>
      <c r="AM30" s="371"/>
      <c r="AN30" s="371"/>
      <c r="AO30" s="371"/>
      <c r="AP30" s="371"/>
      <c r="AQ30" s="371"/>
      <c r="AR30" s="371"/>
      <c r="AS30" s="371"/>
      <c r="AT30" s="371"/>
      <c r="AU30" s="371"/>
      <c r="AV30" s="371"/>
      <c r="AW30" s="371"/>
      <c r="AX30" s="372"/>
      <c r="AY30" s="395"/>
      <c r="AZ30" s="396"/>
      <c r="BA30" s="396"/>
      <c r="BB30" s="397"/>
      <c r="BC30" s="373" t="s">
        <v>48</v>
      </c>
      <c r="BD30" s="374"/>
      <c r="BE30" s="374"/>
      <c r="BF30" s="374"/>
      <c r="BG30" s="374"/>
      <c r="BH30" s="374"/>
      <c r="BI30" s="374"/>
      <c r="BJ30" s="374"/>
      <c r="BK30" s="374"/>
      <c r="BL30" s="374"/>
      <c r="BM30" s="375"/>
      <c r="BN30" s="409">
        <v>546171</v>
      </c>
      <c r="BO30" s="410"/>
      <c r="BP30" s="410"/>
      <c r="BQ30" s="410"/>
      <c r="BR30" s="410"/>
      <c r="BS30" s="410"/>
      <c r="BT30" s="410"/>
      <c r="BU30" s="411"/>
      <c r="BV30" s="409">
        <v>573754</v>
      </c>
      <c r="BW30" s="410"/>
      <c r="BX30" s="410"/>
      <c r="BY30" s="410"/>
      <c r="BZ30" s="410"/>
      <c r="CA30" s="410"/>
      <c r="CB30" s="410"/>
      <c r="CC30" s="411"/>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359" t="s">
        <v>183</v>
      </c>
      <c r="D32" s="359"/>
      <c r="E32" s="359"/>
      <c r="F32" s="359"/>
      <c r="G32" s="359"/>
      <c r="H32" s="359"/>
      <c r="I32" s="359"/>
      <c r="J32" s="359"/>
      <c r="K32" s="359"/>
      <c r="L32" s="359"/>
      <c r="M32" s="359"/>
      <c r="N32" s="359"/>
      <c r="O32" s="359"/>
      <c r="P32" s="359"/>
      <c r="Q32" s="359"/>
      <c r="R32" s="359"/>
      <c r="S32" s="359"/>
      <c r="U32" s="360" t="s">
        <v>184</v>
      </c>
      <c r="V32" s="360"/>
      <c r="W32" s="360"/>
      <c r="X32" s="360"/>
      <c r="Y32" s="360"/>
      <c r="Z32" s="360"/>
      <c r="AA32" s="360"/>
      <c r="AB32" s="360"/>
      <c r="AC32" s="360"/>
      <c r="AD32" s="360"/>
      <c r="AE32" s="360"/>
      <c r="AF32" s="360"/>
      <c r="AG32" s="360"/>
      <c r="AH32" s="360"/>
      <c r="AI32" s="360"/>
      <c r="AJ32" s="360"/>
      <c r="AK32" s="360"/>
      <c r="AM32" s="360" t="s">
        <v>185</v>
      </c>
      <c r="AN32" s="360"/>
      <c r="AO32" s="360"/>
      <c r="AP32" s="360"/>
      <c r="AQ32" s="360"/>
      <c r="AR32" s="360"/>
      <c r="AS32" s="360"/>
      <c r="AT32" s="360"/>
      <c r="AU32" s="360"/>
      <c r="AV32" s="360"/>
      <c r="AW32" s="360"/>
      <c r="AX32" s="360"/>
      <c r="AY32" s="360"/>
      <c r="AZ32" s="360"/>
      <c r="BA32" s="360"/>
      <c r="BB32" s="360"/>
      <c r="BC32" s="360"/>
      <c r="BE32" s="360" t="s">
        <v>186</v>
      </c>
      <c r="BF32" s="360"/>
      <c r="BG32" s="360"/>
      <c r="BH32" s="360"/>
      <c r="BI32" s="360"/>
      <c r="BJ32" s="360"/>
      <c r="BK32" s="360"/>
      <c r="BL32" s="360"/>
      <c r="BM32" s="360"/>
      <c r="BN32" s="360"/>
      <c r="BO32" s="360"/>
      <c r="BP32" s="360"/>
      <c r="BQ32" s="360"/>
      <c r="BR32" s="360"/>
      <c r="BS32" s="360"/>
      <c r="BT32" s="360"/>
      <c r="BU32" s="360"/>
      <c r="BW32" s="360" t="s">
        <v>187</v>
      </c>
      <c r="BX32" s="360"/>
      <c r="BY32" s="360"/>
      <c r="BZ32" s="360"/>
      <c r="CA32" s="360"/>
      <c r="CB32" s="360"/>
      <c r="CC32" s="360"/>
      <c r="CD32" s="360"/>
      <c r="CE32" s="360"/>
      <c r="CF32" s="360"/>
      <c r="CG32" s="360"/>
      <c r="CH32" s="360"/>
      <c r="CI32" s="360"/>
      <c r="CJ32" s="360"/>
      <c r="CK32" s="360"/>
      <c r="CL32" s="360"/>
      <c r="CM32" s="360"/>
      <c r="CO32" s="360" t="s">
        <v>188</v>
      </c>
      <c r="CP32" s="360"/>
      <c r="CQ32" s="360"/>
      <c r="CR32" s="360"/>
      <c r="CS32" s="360"/>
      <c r="CT32" s="360"/>
      <c r="CU32" s="360"/>
      <c r="CV32" s="360"/>
      <c r="CW32" s="360"/>
      <c r="CX32" s="360"/>
      <c r="CY32" s="360"/>
      <c r="CZ32" s="360"/>
      <c r="DA32" s="360"/>
      <c r="DB32" s="360"/>
      <c r="DC32" s="360"/>
      <c r="DD32" s="360"/>
      <c r="DE32" s="360"/>
      <c r="DI32" s="198"/>
    </row>
    <row r="33" spans="1:113" ht="13.5" customHeight="1" x14ac:dyDescent="0.15">
      <c r="A33" s="175"/>
      <c r="B33" s="199"/>
      <c r="C33" s="358" t="s">
        <v>189</v>
      </c>
      <c r="D33" s="358"/>
      <c r="E33" s="357" t="s">
        <v>190</v>
      </c>
      <c r="F33" s="357"/>
      <c r="G33" s="357"/>
      <c r="H33" s="357"/>
      <c r="I33" s="357"/>
      <c r="J33" s="357"/>
      <c r="K33" s="357"/>
      <c r="L33" s="357"/>
      <c r="M33" s="357"/>
      <c r="N33" s="357"/>
      <c r="O33" s="357"/>
      <c r="P33" s="357"/>
      <c r="Q33" s="357"/>
      <c r="R33" s="357"/>
      <c r="S33" s="357"/>
      <c r="T33" s="200"/>
      <c r="U33" s="358" t="s">
        <v>189</v>
      </c>
      <c r="V33" s="358"/>
      <c r="W33" s="357" t="s">
        <v>190</v>
      </c>
      <c r="X33" s="357"/>
      <c r="Y33" s="357"/>
      <c r="Z33" s="357"/>
      <c r="AA33" s="357"/>
      <c r="AB33" s="357"/>
      <c r="AC33" s="357"/>
      <c r="AD33" s="357"/>
      <c r="AE33" s="357"/>
      <c r="AF33" s="357"/>
      <c r="AG33" s="357"/>
      <c r="AH33" s="357"/>
      <c r="AI33" s="357"/>
      <c r="AJ33" s="357"/>
      <c r="AK33" s="357"/>
      <c r="AL33" s="200"/>
      <c r="AM33" s="358" t="s">
        <v>189</v>
      </c>
      <c r="AN33" s="358"/>
      <c r="AO33" s="357" t="s">
        <v>190</v>
      </c>
      <c r="AP33" s="357"/>
      <c r="AQ33" s="357"/>
      <c r="AR33" s="357"/>
      <c r="AS33" s="357"/>
      <c r="AT33" s="357"/>
      <c r="AU33" s="357"/>
      <c r="AV33" s="357"/>
      <c r="AW33" s="357"/>
      <c r="AX33" s="357"/>
      <c r="AY33" s="357"/>
      <c r="AZ33" s="357"/>
      <c r="BA33" s="357"/>
      <c r="BB33" s="357"/>
      <c r="BC33" s="357"/>
      <c r="BD33" s="201"/>
      <c r="BE33" s="357" t="s">
        <v>191</v>
      </c>
      <c r="BF33" s="357"/>
      <c r="BG33" s="357" t="s">
        <v>192</v>
      </c>
      <c r="BH33" s="357"/>
      <c r="BI33" s="357"/>
      <c r="BJ33" s="357"/>
      <c r="BK33" s="357"/>
      <c r="BL33" s="357"/>
      <c r="BM33" s="357"/>
      <c r="BN33" s="357"/>
      <c r="BO33" s="357"/>
      <c r="BP33" s="357"/>
      <c r="BQ33" s="357"/>
      <c r="BR33" s="357"/>
      <c r="BS33" s="357"/>
      <c r="BT33" s="357"/>
      <c r="BU33" s="357"/>
      <c r="BV33" s="201"/>
      <c r="BW33" s="358" t="s">
        <v>191</v>
      </c>
      <c r="BX33" s="358"/>
      <c r="BY33" s="357" t="s">
        <v>193</v>
      </c>
      <c r="BZ33" s="357"/>
      <c r="CA33" s="357"/>
      <c r="CB33" s="357"/>
      <c r="CC33" s="357"/>
      <c r="CD33" s="357"/>
      <c r="CE33" s="357"/>
      <c r="CF33" s="357"/>
      <c r="CG33" s="357"/>
      <c r="CH33" s="357"/>
      <c r="CI33" s="357"/>
      <c r="CJ33" s="357"/>
      <c r="CK33" s="357"/>
      <c r="CL33" s="357"/>
      <c r="CM33" s="357"/>
      <c r="CN33" s="200"/>
      <c r="CO33" s="358" t="s">
        <v>189</v>
      </c>
      <c r="CP33" s="358"/>
      <c r="CQ33" s="357" t="s">
        <v>194</v>
      </c>
      <c r="CR33" s="357"/>
      <c r="CS33" s="357"/>
      <c r="CT33" s="357"/>
      <c r="CU33" s="357"/>
      <c r="CV33" s="357"/>
      <c r="CW33" s="357"/>
      <c r="CX33" s="357"/>
      <c r="CY33" s="357"/>
      <c r="CZ33" s="357"/>
      <c r="DA33" s="357"/>
      <c r="DB33" s="357"/>
      <c r="DC33" s="357"/>
      <c r="DD33" s="357"/>
      <c r="DE33" s="357"/>
      <c r="DF33" s="200"/>
      <c r="DG33" s="356" t="s">
        <v>195</v>
      </c>
      <c r="DH33" s="356"/>
      <c r="DI33" s="202"/>
    </row>
    <row r="34" spans="1:113" ht="32.25" customHeight="1" x14ac:dyDescent="0.15">
      <c r="A34" s="175"/>
      <c r="B34" s="199"/>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75"/>
      <c r="U34" s="354">
        <f>IF(W34="","",MAX(C34:D43)+1)</f>
        <v>3</v>
      </c>
      <c r="V34" s="354"/>
      <c r="W34" s="355" t="str">
        <f>IF('各会計、関係団体の財政状況及び健全化判断比率'!B28="","",'各会計、関係団体の財政状況及び健全化判断比率'!B28)</f>
        <v>三島町国民健康保険特別会計</v>
      </c>
      <c r="X34" s="355"/>
      <c r="Y34" s="355"/>
      <c r="Z34" s="355"/>
      <c r="AA34" s="355"/>
      <c r="AB34" s="355"/>
      <c r="AC34" s="355"/>
      <c r="AD34" s="355"/>
      <c r="AE34" s="355"/>
      <c r="AF34" s="355"/>
      <c r="AG34" s="355"/>
      <c r="AH34" s="355"/>
      <c r="AI34" s="355"/>
      <c r="AJ34" s="355"/>
      <c r="AK34" s="355"/>
      <c r="AL34" s="175"/>
      <c r="AM34" s="354" t="str">
        <f>IF(AO34="","",MAX(C34:D43,U34:V43)+1)</f>
        <v/>
      </c>
      <c r="AN34" s="354"/>
      <c r="AO34" s="355"/>
      <c r="AP34" s="355"/>
      <c r="AQ34" s="355"/>
      <c r="AR34" s="355"/>
      <c r="AS34" s="355"/>
      <c r="AT34" s="355"/>
      <c r="AU34" s="355"/>
      <c r="AV34" s="355"/>
      <c r="AW34" s="355"/>
      <c r="AX34" s="355"/>
      <c r="AY34" s="355"/>
      <c r="AZ34" s="355"/>
      <c r="BA34" s="355"/>
      <c r="BB34" s="355"/>
      <c r="BC34" s="355"/>
      <c r="BD34" s="175"/>
      <c r="BE34" s="354">
        <f>IF(BG34="","",MAX(C34:D43,U34:V43,AM34:AN43)+1)</f>
        <v>6</v>
      </c>
      <c r="BF34" s="354"/>
      <c r="BG34" s="355" t="str">
        <f>IF('各会計、関係団体の財政状況及び健全化判断比率'!B31="","",'各会計、関係団体の財政状況及び健全化判断比率'!B31)</f>
        <v>三島町簡易水道事業特別会計</v>
      </c>
      <c r="BH34" s="355"/>
      <c r="BI34" s="355"/>
      <c r="BJ34" s="355"/>
      <c r="BK34" s="355"/>
      <c r="BL34" s="355"/>
      <c r="BM34" s="355"/>
      <c r="BN34" s="355"/>
      <c r="BO34" s="355"/>
      <c r="BP34" s="355"/>
      <c r="BQ34" s="355"/>
      <c r="BR34" s="355"/>
      <c r="BS34" s="355"/>
      <c r="BT34" s="355"/>
      <c r="BU34" s="355"/>
      <c r="BV34" s="175"/>
      <c r="BW34" s="354">
        <f>IF(BY34="","",MAX(C34:D43,U34:V43,AM34:AN43,BE34:BF43)+1)</f>
        <v>9</v>
      </c>
      <c r="BX34" s="354"/>
      <c r="BY34" s="355" t="str">
        <f>IF('各会計、関係団体の財政状況及び健全化判断比率'!B68="","",'各会計、関係団体の財政状況及び健全化判断比率'!B68)</f>
        <v>会津若松地方広域市町村圏整備組合(一般会計)</v>
      </c>
      <c r="BZ34" s="355"/>
      <c r="CA34" s="355"/>
      <c r="CB34" s="355"/>
      <c r="CC34" s="355"/>
      <c r="CD34" s="355"/>
      <c r="CE34" s="355"/>
      <c r="CF34" s="355"/>
      <c r="CG34" s="355"/>
      <c r="CH34" s="355"/>
      <c r="CI34" s="355"/>
      <c r="CJ34" s="355"/>
      <c r="CK34" s="355"/>
      <c r="CL34" s="355"/>
      <c r="CM34" s="355"/>
      <c r="CN34" s="175"/>
      <c r="CO34" s="354">
        <f>IF(CQ34="","",MAX(C34:D43,U34:V43,AM34:AN43,BE34:BF43,BW34:BX43)+1)</f>
        <v>18</v>
      </c>
      <c r="CP34" s="354"/>
      <c r="CQ34" s="355" t="str">
        <f>IF('各会計、関係団体の財政状況及び健全化判断比率'!BS7="","",'各会計、関係団体の財政状況及び健全化判断比率'!BS7)</f>
        <v>会津桐タンス株式会社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202"/>
    </row>
    <row r="35" spans="1:113" ht="32.25" customHeight="1" x14ac:dyDescent="0.15">
      <c r="A35" s="175"/>
      <c r="B35" s="199"/>
      <c r="C35" s="354">
        <f>IF(E35="","",C34+1)</f>
        <v>2</v>
      </c>
      <c r="D35" s="354"/>
      <c r="E35" s="355" t="str">
        <f>IF('各会計、関係団体の財政状況及び健全化判断比率'!B8="","",'各会計、関係団体の財政状況及び健全化判断比率'!B8)</f>
        <v>三島町路線バス事業特別会計</v>
      </c>
      <c r="F35" s="355"/>
      <c r="G35" s="355"/>
      <c r="H35" s="355"/>
      <c r="I35" s="355"/>
      <c r="J35" s="355"/>
      <c r="K35" s="355"/>
      <c r="L35" s="355"/>
      <c r="M35" s="355"/>
      <c r="N35" s="355"/>
      <c r="O35" s="355"/>
      <c r="P35" s="355"/>
      <c r="Q35" s="355"/>
      <c r="R35" s="355"/>
      <c r="S35" s="355"/>
      <c r="T35" s="175"/>
      <c r="U35" s="354">
        <f>IF(W35="","",U34+1)</f>
        <v>4</v>
      </c>
      <c r="V35" s="354"/>
      <c r="W35" s="355" t="str">
        <f>IF('各会計、関係団体の財政状況及び健全化判断比率'!B29="","",'各会計、関係団体の財政状況及び健全化判断比率'!B29)</f>
        <v>三島町介護保険特別会計</v>
      </c>
      <c r="X35" s="355"/>
      <c r="Y35" s="355"/>
      <c r="Z35" s="355"/>
      <c r="AA35" s="355"/>
      <c r="AB35" s="355"/>
      <c r="AC35" s="355"/>
      <c r="AD35" s="355"/>
      <c r="AE35" s="355"/>
      <c r="AF35" s="355"/>
      <c r="AG35" s="355"/>
      <c r="AH35" s="355"/>
      <c r="AI35" s="355"/>
      <c r="AJ35" s="355"/>
      <c r="AK35" s="355"/>
      <c r="AL35" s="175"/>
      <c r="AM35" s="354" t="str">
        <f t="shared" ref="AM35:AM43" si="0">IF(AO35="","",AM34+1)</f>
        <v/>
      </c>
      <c r="AN35" s="354"/>
      <c r="AO35" s="355"/>
      <c r="AP35" s="355"/>
      <c r="AQ35" s="355"/>
      <c r="AR35" s="355"/>
      <c r="AS35" s="355"/>
      <c r="AT35" s="355"/>
      <c r="AU35" s="355"/>
      <c r="AV35" s="355"/>
      <c r="AW35" s="355"/>
      <c r="AX35" s="355"/>
      <c r="AY35" s="355"/>
      <c r="AZ35" s="355"/>
      <c r="BA35" s="355"/>
      <c r="BB35" s="355"/>
      <c r="BC35" s="355"/>
      <c r="BD35" s="175"/>
      <c r="BE35" s="354">
        <f t="shared" ref="BE35:BE43" si="1">IF(BG35="","",BE34+1)</f>
        <v>7</v>
      </c>
      <c r="BF35" s="354"/>
      <c r="BG35" s="355" t="str">
        <f>IF('各会計、関係団体の財政状況及び健全化判断比率'!B32="","",'各会計、関係団体の財政状況及び健全化判断比率'!B32)</f>
        <v>三島町農業集落排水事業特別会計</v>
      </c>
      <c r="BH35" s="355"/>
      <c r="BI35" s="355"/>
      <c r="BJ35" s="355"/>
      <c r="BK35" s="355"/>
      <c r="BL35" s="355"/>
      <c r="BM35" s="355"/>
      <c r="BN35" s="355"/>
      <c r="BO35" s="355"/>
      <c r="BP35" s="355"/>
      <c r="BQ35" s="355"/>
      <c r="BR35" s="355"/>
      <c r="BS35" s="355"/>
      <c r="BT35" s="355"/>
      <c r="BU35" s="355"/>
      <c r="BV35" s="175"/>
      <c r="BW35" s="354">
        <f t="shared" ref="BW35:BW43" si="2">IF(BY35="","",BW34+1)</f>
        <v>10</v>
      </c>
      <c r="BX35" s="354"/>
      <c r="BY35" s="355" t="str">
        <f>IF('各会計、関係団体の財政状況及び健全化判断比率'!B69="","",'各会計、関係団体の財政状況及び健全化判断比率'!B69)</f>
        <v xml:space="preserve">         〃        (水道用水供給事業会計)</v>
      </c>
      <c r="BZ35" s="355"/>
      <c r="CA35" s="355"/>
      <c r="CB35" s="355"/>
      <c r="CC35" s="355"/>
      <c r="CD35" s="355"/>
      <c r="CE35" s="355"/>
      <c r="CF35" s="355"/>
      <c r="CG35" s="355"/>
      <c r="CH35" s="355"/>
      <c r="CI35" s="355"/>
      <c r="CJ35" s="355"/>
      <c r="CK35" s="355"/>
      <c r="CL35" s="355"/>
      <c r="CM35" s="355"/>
      <c r="CN35" s="175"/>
      <c r="CO35" s="354">
        <f t="shared" ref="CO35:CO43" si="3">IF(CQ35="","",CO34+1)</f>
        <v>19</v>
      </c>
      <c r="CP35" s="354"/>
      <c r="CQ35" s="355" t="str">
        <f>IF('各会計、関係団体の財政状況及び健全化判断比率'!BS8="","",'各会計、関係団体の財政状況及び健全化判断比率'!BS8)</f>
        <v>桐の里産業株式会社</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202"/>
    </row>
    <row r="36" spans="1:113" ht="32.25" customHeight="1" x14ac:dyDescent="0.15">
      <c r="A36" s="175"/>
      <c r="B36" s="199"/>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75"/>
      <c r="U36" s="354">
        <f t="shared" ref="U36:U43" si="4">IF(W36="","",U35+1)</f>
        <v>5</v>
      </c>
      <c r="V36" s="354"/>
      <c r="W36" s="355" t="str">
        <f>IF('各会計、関係団体の財政状況及び健全化判断比率'!B30="","",'各会計、関係団体の財政状況及び健全化判断比率'!B30)</f>
        <v>三島町後期高齢者医療特別会計</v>
      </c>
      <c r="X36" s="355"/>
      <c r="Y36" s="355"/>
      <c r="Z36" s="355"/>
      <c r="AA36" s="355"/>
      <c r="AB36" s="355"/>
      <c r="AC36" s="355"/>
      <c r="AD36" s="355"/>
      <c r="AE36" s="355"/>
      <c r="AF36" s="355"/>
      <c r="AG36" s="355"/>
      <c r="AH36" s="355"/>
      <c r="AI36" s="355"/>
      <c r="AJ36" s="355"/>
      <c r="AK36" s="355"/>
      <c r="AL36" s="175"/>
      <c r="AM36" s="354" t="str">
        <f t="shared" si="0"/>
        <v/>
      </c>
      <c r="AN36" s="354"/>
      <c r="AO36" s="355"/>
      <c r="AP36" s="355"/>
      <c r="AQ36" s="355"/>
      <c r="AR36" s="355"/>
      <c r="AS36" s="355"/>
      <c r="AT36" s="355"/>
      <c r="AU36" s="355"/>
      <c r="AV36" s="355"/>
      <c r="AW36" s="355"/>
      <c r="AX36" s="355"/>
      <c r="AY36" s="355"/>
      <c r="AZ36" s="355"/>
      <c r="BA36" s="355"/>
      <c r="BB36" s="355"/>
      <c r="BC36" s="355"/>
      <c r="BD36" s="175"/>
      <c r="BE36" s="354">
        <f t="shared" si="1"/>
        <v>8</v>
      </c>
      <c r="BF36" s="354"/>
      <c r="BG36" s="355" t="str">
        <f>IF('各会計、関係団体の財政状況及び健全化判断比率'!B33="","",'各会計、関係団体の財政状況及び健全化判断比率'!B33)</f>
        <v>三島町戸別合併処理浄化槽事業特別会計</v>
      </c>
      <c r="BH36" s="355"/>
      <c r="BI36" s="355"/>
      <c r="BJ36" s="355"/>
      <c r="BK36" s="355"/>
      <c r="BL36" s="355"/>
      <c r="BM36" s="355"/>
      <c r="BN36" s="355"/>
      <c r="BO36" s="355"/>
      <c r="BP36" s="355"/>
      <c r="BQ36" s="355"/>
      <c r="BR36" s="355"/>
      <c r="BS36" s="355"/>
      <c r="BT36" s="355"/>
      <c r="BU36" s="355"/>
      <c r="BV36" s="175"/>
      <c r="BW36" s="354">
        <f t="shared" si="2"/>
        <v>11</v>
      </c>
      <c r="BX36" s="354"/>
      <c r="BY36" s="355" t="str">
        <f>IF('各会計、関係団体の財政状況及び健全化判断比率'!B70="","",'各会計、関係団体の財政状況及び健全化判断比率'!B70)</f>
        <v>福島県市町村総合事務組合(一般会計)</v>
      </c>
      <c r="BZ36" s="355"/>
      <c r="CA36" s="355"/>
      <c r="CB36" s="355"/>
      <c r="CC36" s="355"/>
      <c r="CD36" s="355"/>
      <c r="CE36" s="355"/>
      <c r="CF36" s="355"/>
      <c r="CG36" s="355"/>
      <c r="CH36" s="355"/>
      <c r="CI36" s="355"/>
      <c r="CJ36" s="355"/>
      <c r="CK36" s="355"/>
      <c r="CL36" s="355"/>
      <c r="CM36" s="355"/>
      <c r="CN36" s="175"/>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202"/>
    </row>
    <row r="37" spans="1:113" ht="32.25" customHeight="1" x14ac:dyDescent="0.15">
      <c r="A37" s="175"/>
      <c r="B37" s="199"/>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75"/>
      <c r="U37" s="354" t="str">
        <f t="shared" si="4"/>
        <v/>
      </c>
      <c r="V37" s="354"/>
      <c r="W37" s="355"/>
      <c r="X37" s="355"/>
      <c r="Y37" s="355"/>
      <c r="Z37" s="355"/>
      <c r="AA37" s="355"/>
      <c r="AB37" s="355"/>
      <c r="AC37" s="355"/>
      <c r="AD37" s="355"/>
      <c r="AE37" s="355"/>
      <c r="AF37" s="355"/>
      <c r="AG37" s="355"/>
      <c r="AH37" s="355"/>
      <c r="AI37" s="355"/>
      <c r="AJ37" s="355"/>
      <c r="AK37" s="355"/>
      <c r="AL37" s="175"/>
      <c r="AM37" s="354" t="str">
        <f t="shared" si="0"/>
        <v/>
      </c>
      <c r="AN37" s="354"/>
      <c r="AO37" s="355"/>
      <c r="AP37" s="355"/>
      <c r="AQ37" s="355"/>
      <c r="AR37" s="355"/>
      <c r="AS37" s="355"/>
      <c r="AT37" s="355"/>
      <c r="AU37" s="355"/>
      <c r="AV37" s="355"/>
      <c r="AW37" s="355"/>
      <c r="AX37" s="355"/>
      <c r="AY37" s="355"/>
      <c r="AZ37" s="355"/>
      <c r="BA37" s="355"/>
      <c r="BB37" s="355"/>
      <c r="BC37" s="355"/>
      <c r="BD37" s="175"/>
      <c r="BE37" s="354" t="str">
        <f t="shared" si="1"/>
        <v/>
      </c>
      <c r="BF37" s="354"/>
      <c r="BG37" s="355"/>
      <c r="BH37" s="355"/>
      <c r="BI37" s="355"/>
      <c r="BJ37" s="355"/>
      <c r="BK37" s="355"/>
      <c r="BL37" s="355"/>
      <c r="BM37" s="355"/>
      <c r="BN37" s="355"/>
      <c r="BO37" s="355"/>
      <c r="BP37" s="355"/>
      <c r="BQ37" s="355"/>
      <c r="BR37" s="355"/>
      <c r="BS37" s="355"/>
      <c r="BT37" s="355"/>
      <c r="BU37" s="355"/>
      <c r="BV37" s="175"/>
      <c r="BW37" s="354">
        <f t="shared" si="2"/>
        <v>12</v>
      </c>
      <c r="BX37" s="354"/>
      <c r="BY37" s="355" t="str">
        <f>IF('各会計、関係団体の財政状況及び健全化判断比率'!B71="","",'各会計、関係団体の財政状況及び健全化判断比率'!B71)</f>
        <v xml:space="preserve">        〃　　　　 (消防補償等特別会計)</v>
      </c>
      <c r="BZ37" s="355"/>
      <c r="CA37" s="355"/>
      <c r="CB37" s="355"/>
      <c r="CC37" s="355"/>
      <c r="CD37" s="355"/>
      <c r="CE37" s="355"/>
      <c r="CF37" s="355"/>
      <c r="CG37" s="355"/>
      <c r="CH37" s="355"/>
      <c r="CI37" s="355"/>
      <c r="CJ37" s="355"/>
      <c r="CK37" s="355"/>
      <c r="CL37" s="355"/>
      <c r="CM37" s="355"/>
      <c r="CN37" s="175"/>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202"/>
    </row>
    <row r="38" spans="1:113" ht="32.25" customHeight="1" x14ac:dyDescent="0.15">
      <c r="A38" s="175"/>
      <c r="B38" s="199"/>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75"/>
      <c r="U38" s="354" t="str">
        <f t="shared" si="4"/>
        <v/>
      </c>
      <c r="V38" s="354"/>
      <c r="W38" s="355"/>
      <c r="X38" s="355"/>
      <c r="Y38" s="355"/>
      <c r="Z38" s="355"/>
      <c r="AA38" s="355"/>
      <c r="AB38" s="355"/>
      <c r="AC38" s="355"/>
      <c r="AD38" s="355"/>
      <c r="AE38" s="355"/>
      <c r="AF38" s="355"/>
      <c r="AG38" s="355"/>
      <c r="AH38" s="355"/>
      <c r="AI38" s="355"/>
      <c r="AJ38" s="355"/>
      <c r="AK38" s="355"/>
      <c r="AL38" s="175"/>
      <c r="AM38" s="354" t="str">
        <f t="shared" si="0"/>
        <v/>
      </c>
      <c r="AN38" s="354"/>
      <c r="AO38" s="355"/>
      <c r="AP38" s="355"/>
      <c r="AQ38" s="355"/>
      <c r="AR38" s="355"/>
      <c r="AS38" s="355"/>
      <c r="AT38" s="355"/>
      <c r="AU38" s="355"/>
      <c r="AV38" s="355"/>
      <c r="AW38" s="355"/>
      <c r="AX38" s="355"/>
      <c r="AY38" s="355"/>
      <c r="AZ38" s="355"/>
      <c r="BA38" s="355"/>
      <c r="BB38" s="355"/>
      <c r="BC38" s="355"/>
      <c r="BD38" s="175"/>
      <c r="BE38" s="354" t="str">
        <f t="shared" si="1"/>
        <v/>
      </c>
      <c r="BF38" s="354"/>
      <c r="BG38" s="355"/>
      <c r="BH38" s="355"/>
      <c r="BI38" s="355"/>
      <c r="BJ38" s="355"/>
      <c r="BK38" s="355"/>
      <c r="BL38" s="355"/>
      <c r="BM38" s="355"/>
      <c r="BN38" s="355"/>
      <c r="BO38" s="355"/>
      <c r="BP38" s="355"/>
      <c r="BQ38" s="355"/>
      <c r="BR38" s="355"/>
      <c r="BS38" s="355"/>
      <c r="BT38" s="355"/>
      <c r="BU38" s="355"/>
      <c r="BV38" s="175"/>
      <c r="BW38" s="354">
        <f t="shared" si="2"/>
        <v>13</v>
      </c>
      <c r="BX38" s="354"/>
      <c r="BY38" s="355" t="str">
        <f>IF('各会計、関係団体の財政状況及び健全化判断比率'!B72="","",'各会計、関係団体の財政状況及び健全化判断比率'!B72)</f>
        <v xml:space="preserve">        〃　　　　 (消防賞じゅつ金特別会計)</v>
      </c>
      <c r="BZ38" s="355"/>
      <c r="CA38" s="355"/>
      <c r="CB38" s="355"/>
      <c r="CC38" s="355"/>
      <c r="CD38" s="355"/>
      <c r="CE38" s="355"/>
      <c r="CF38" s="355"/>
      <c r="CG38" s="355"/>
      <c r="CH38" s="355"/>
      <c r="CI38" s="355"/>
      <c r="CJ38" s="355"/>
      <c r="CK38" s="355"/>
      <c r="CL38" s="355"/>
      <c r="CM38" s="355"/>
      <c r="CN38" s="175"/>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202"/>
    </row>
    <row r="39" spans="1:113" ht="32.25" customHeight="1" x14ac:dyDescent="0.15">
      <c r="A39" s="175"/>
      <c r="B39" s="199"/>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75"/>
      <c r="U39" s="354" t="str">
        <f t="shared" si="4"/>
        <v/>
      </c>
      <c r="V39" s="354"/>
      <c r="W39" s="355"/>
      <c r="X39" s="355"/>
      <c r="Y39" s="355"/>
      <c r="Z39" s="355"/>
      <c r="AA39" s="355"/>
      <c r="AB39" s="355"/>
      <c r="AC39" s="355"/>
      <c r="AD39" s="355"/>
      <c r="AE39" s="355"/>
      <c r="AF39" s="355"/>
      <c r="AG39" s="355"/>
      <c r="AH39" s="355"/>
      <c r="AI39" s="355"/>
      <c r="AJ39" s="355"/>
      <c r="AK39" s="355"/>
      <c r="AL39" s="175"/>
      <c r="AM39" s="354" t="str">
        <f t="shared" si="0"/>
        <v/>
      </c>
      <c r="AN39" s="354"/>
      <c r="AO39" s="355"/>
      <c r="AP39" s="355"/>
      <c r="AQ39" s="355"/>
      <c r="AR39" s="355"/>
      <c r="AS39" s="355"/>
      <c r="AT39" s="355"/>
      <c r="AU39" s="355"/>
      <c r="AV39" s="355"/>
      <c r="AW39" s="355"/>
      <c r="AX39" s="355"/>
      <c r="AY39" s="355"/>
      <c r="AZ39" s="355"/>
      <c r="BA39" s="355"/>
      <c r="BB39" s="355"/>
      <c r="BC39" s="355"/>
      <c r="BD39" s="175"/>
      <c r="BE39" s="354" t="str">
        <f t="shared" si="1"/>
        <v/>
      </c>
      <c r="BF39" s="354"/>
      <c r="BG39" s="355"/>
      <c r="BH39" s="355"/>
      <c r="BI39" s="355"/>
      <c r="BJ39" s="355"/>
      <c r="BK39" s="355"/>
      <c r="BL39" s="355"/>
      <c r="BM39" s="355"/>
      <c r="BN39" s="355"/>
      <c r="BO39" s="355"/>
      <c r="BP39" s="355"/>
      <c r="BQ39" s="355"/>
      <c r="BR39" s="355"/>
      <c r="BS39" s="355"/>
      <c r="BT39" s="355"/>
      <c r="BU39" s="355"/>
      <c r="BV39" s="175"/>
      <c r="BW39" s="354">
        <f t="shared" si="2"/>
        <v>14</v>
      </c>
      <c r="BX39" s="354"/>
      <c r="BY39" s="355" t="str">
        <f>IF('各会計、関係団体の財政状況及び健全化判断比率'!B73="","",'各会計、関係団体の財政状況及び健全化判断比率'!B73)</f>
        <v>　  　〃　  　　(非常勤職員公務災害補償特別会計)</v>
      </c>
      <c r="BZ39" s="355"/>
      <c r="CA39" s="355"/>
      <c r="CB39" s="355"/>
      <c r="CC39" s="355"/>
      <c r="CD39" s="355"/>
      <c r="CE39" s="355"/>
      <c r="CF39" s="355"/>
      <c r="CG39" s="355"/>
      <c r="CH39" s="355"/>
      <c r="CI39" s="355"/>
      <c r="CJ39" s="355"/>
      <c r="CK39" s="355"/>
      <c r="CL39" s="355"/>
      <c r="CM39" s="355"/>
      <c r="CN39" s="175"/>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202"/>
    </row>
    <row r="40" spans="1:113" ht="32.25" customHeight="1" x14ac:dyDescent="0.15">
      <c r="A40" s="175"/>
      <c r="B40" s="199"/>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75"/>
      <c r="U40" s="354" t="str">
        <f t="shared" si="4"/>
        <v/>
      </c>
      <c r="V40" s="354"/>
      <c r="W40" s="355"/>
      <c r="X40" s="355"/>
      <c r="Y40" s="355"/>
      <c r="Z40" s="355"/>
      <c r="AA40" s="355"/>
      <c r="AB40" s="355"/>
      <c r="AC40" s="355"/>
      <c r="AD40" s="355"/>
      <c r="AE40" s="355"/>
      <c r="AF40" s="355"/>
      <c r="AG40" s="355"/>
      <c r="AH40" s="355"/>
      <c r="AI40" s="355"/>
      <c r="AJ40" s="355"/>
      <c r="AK40" s="355"/>
      <c r="AL40" s="175"/>
      <c r="AM40" s="354" t="str">
        <f t="shared" si="0"/>
        <v/>
      </c>
      <c r="AN40" s="354"/>
      <c r="AO40" s="355"/>
      <c r="AP40" s="355"/>
      <c r="AQ40" s="355"/>
      <c r="AR40" s="355"/>
      <c r="AS40" s="355"/>
      <c r="AT40" s="355"/>
      <c r="AU40" s="355"/>
      <c r="AV40" s="355"/>
      <c r="AW40" s="355"/>
      <c r="AX40" s="355"/>
      <c r="AY40" s="355"/>
      <c r="AZ40" s="355"/>
      <c r="BA40" s="355"/>
      <c r="BB40" s="355"/>
      <c r="BC40" s="355"/>
      <c r="BD40" s="175"/>
      <c r="BE40" s="354" t="str">
        <f t="shared" si="1"/>
        <v/>
      </c>
      <c r="BF40" s="354"/>
      <c r="BG40" s="355"/>
      <c r="BH40" s="355"/>
      <c r="BI40" s="355"/>
      <c r="BJ40" s="355"/>
      <c r="BK40" s="355"/>
      <c r="BL40" s="355"/>
      <c r="BM40" s="355"/>
      <c r="BN40" s="355"/>
      <c r="BO40" s="355"/>
      <c r="BP40" s="355"/>
      <c r="BQ40" s="355"/>
      <c r="BR40" s="355"/>
      <c r="BS40" s="355"/>
      <c r="BT40" s="355"/>
      <c r="BU40" s="355"/>
      <c r="BV40" s="175"/>
      <c r="BW40" s="354">
        <f t="shared" si="2"/>
        <v>15</v>
      </c>
      <c r="BX40" s="354"/>
      <c r="BY40" s="355" t="str">
        <f>IF('各会計、関係団体の財政状況及び健全化判断比率'!B74="","",'各会計、関係団体の財政状況及び健全化判断比率'!B74)</f>
        <v>　　  〃　　　  (自治会館管理特別会計)</v>
      </c>
      <c r="BZ40" s="355"/>
      <c r="CA40" s="355"/>
      <c r="CB40" s="355"/>
      <c r="CC40" s="355"/>
      <c r="CD40" s="355"/>
      <c r="CE40" s="355"/>
      <c r="CF40" s="355"/>
      <c r="CG40" s="355"/>
      <c r="CH40" s="355"/>
      <c r="CI40" s="355"/>
      <c r="CJ40" s="355"/>
      <c r="CK40" s="355"/>
      <c r="CL40" s="355"/>
      <c r="CM40" s="355"/>
      <c r="CN40" s="175"/>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202"/>
    </row>
    <row r="41" spans="1:113" ht="32.25" customHeight="1" x14ac:dyDescent="0.15">
      <c r="A41" s="175"/>
      <c r="B41" s="199"/>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75"/>
      <c r="U41" s="354" t="str">
        <f t="shared" si="4"/>
        <v/>
      </c>
      <c r="V41" s="354"/>
      <c r="W41" s="355"/>
      <c r="X41" s="355"/>
      <c r="Y41" s="355"/>
      <c r="Z41" s="355"/>
      <c r="AA41" s="355"/>
      <c r="AB41" s="355"/>
      <c r="AC41" s="355"/>
      <c r="AD41" s="355"/>
      <c r="AE41" s="355"/>
      <c r="AF41" s="355"/>
      <c r="AG41" s="355"/>
      <c r="AH41" s="355"/>
      <c r="AI41" s="355"/>
      <c r="AJ41" s="355"/>
      <c r="AK41" s="355"/>
      <c r="AL41" s="175"/>
      <c r="AM41" s="354" t="str">
        <f t="shared" si="0"/>
        <v/>
      </c>
      <c r="AN41" s="354"/>
      <c r="AO41" s="355"/>
      <c r="AP41" s="355"/>
      <c r="AQ41" s="355"/>
      <c r="AR41" s="355"/>
      <c r="AS41" s="355"/>
      <c r="AT41" s="355"/>
      <c r="AU41" s="355"/>
      <c r="AV41" s="355"/>
      <c r="AW41" s="355"/>
      <c r="AX41" s="355"/>
      <c r="AY41" s="355"/>
      <c r="AZ41" s="355"/>
      <c r="BA41" s="355"/>
      <c r="BB41" s="355"/>
      <c r="BC41" s="355"/>
      <c r="BD41" s="175"/>
      <c r="BE41" s="354" t="str">
        <f t="shared" si="1"/>
        <v/>
      </c>
      <c r="BF41" s="354"/>
      <c r="BG41" s="355"/>
      <c r="BH41" s="355"/>
      <c r="BI41" s="355"/>
      <c r="BJ41" s="355"/>
      <c r="BK41" s="355"/>
      <c r="BL41" s="355"/>
      <c r="BM41" s="355"/>
      <c r="BN41" s="355"/>
      <c r="BO41" s="355"/>
      <c r="BP41" s="355"/>
      <c r="BQ41" s="355"/>
      <c r="BR41" s="355"/>
      <c r="BS41" s="355"/>
      <c r="BT41" s="355"/>
      <c r="BU41" s="355"/>
      <c r="BV41" s="175"/>
      <c r="BW41" s="354">
        <f t="shared" si="2"/>
        <v>16</v>
      </c>
      <c r="BX41" s="354"/>
      <c r="BY41" s="355" t="str">
        <f>IF('各会計、関係団体の財政状況及び健全化判断比率'!B75="","",'各会計、関係団体の財政状況及び健全化判断比率'!B75)</f>
        <v xml:space="preserve"> 福島県後期高齢者医療広域連合(一般会計)</v>
      </c>
      <c r="BZ41" s="355"/>
      <c r="CA41" s="355"/>
      <c r="CB41" s="355"/>
      <c r="CC41" s="355"/>
      <c r="CD41" s="355"/>
      <c r="CE41" s="355"/>
      <c r="CF41" s="355"/>
      <c r="CG41" s="355"/>
      <c r="CH41" s="355"/>
      <c r="CI41" s="355"/>
      <c r="CJ41" s="355"/>
      <c r="CK41" s="355"/>
      <c r="CL41" s="355"/>
      <c r="CM41" s="355"/>
      <c r="CN41" s="175"/>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202"/>
    </row>
    <row r="42" spans="1:113" ht="32.25" customHeight="1" x14ac:dyDescent="0.15">
      <c r="B42" s="199"/>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75"/>
      <c r="U42" s="354" t="str">
        <f t="shared" si="4"/>
        <v/>
      </c>
      <c r="V42" s="354"/>
      <c r="W42" s="355"/>
      <c r="X42" s="355"/>
      <c r="Y42" s="355"/>
      <c r="Z42" s="355"/>
      <c r="AA42" s="355"/>
      <c r="AB42" s="355"/>
      <c r="AC42" s="355"/>
      <c r="AD42" s="355"/>
      <c r="AE42" s="355"/>
      <c r="AF42" s="355"/>
      <c r="AG42" s="355"/>
      <c r="AH42" s="355"/>
      <c r="AI42" s="355"/>
      <c r="AJ42" s="355"/>
      <c r="AK42" s="355"/>
      <c r="AL42" s="175"/>
      <c r="AM42" s="354" t="str">
        <f t="shared" si="0"/>
        <v/>
      </c>
      <c r="AN42" s="354"/>
      <c r="AO42" s="355"/>
      <c r="AP42" s="355"/>
      <c r="AQ42" s="355"/>
      <c r="AR42" s="355"/>
      <c r="AS42" s="355"/>
      <c r="AT42" s="355"/>
      <c r="AU42" s="355"/>
      <c r="AV42" s="355"/>
      <c r="AW42" s="355"/>
      <c r="AX42" s="355"/>
      <c r="AY42" s="355"/>
      <c r="AZ42" s="355"/>
      <c r="BA42" s="355"/>
      <c r="BB42" s="355"/>
      <c r="BC42" s="355"/>
      <c r="BD42" s="175"/>
      <c r="BE42" s="354" t="str">
        <f t="shared" si="1"/>
        <v/>
      </c>
      <c r="BF42" s="354"/>
      <c r="BG42" s="355"/>
      <c r="BH42" s="355"/>
      <c r="BI42" s="355"/>
      <c r="BJ42" s="355"/>
      <c r="BK42" s="355"/>
      <c r="BL42" s="355"/>
      <c r="BM42" s="355"/>
      <c r="BN42" s="355"/>
      <c r="BO42" s="355"/>
      <c r="BP42" s="355"/>
      <c r="BQ42" s="355"/>
      <c r="BR42" s="355"/>
      <c r="BS42" s="355"/>
      <c r="BT42" s="355"/>
      <c r="BU42" s="355"/>
      <c r="BV42" s="175"/>
      <c r="BW42" s="354">
        <f t="shared" si="2"/>
        <v>17</v>
      </c>
      <c r="BX42" s="354"/>
      <c r="BY42" s="355" t="str">
        <f>IF('各会計、関係団体の財政状況及び健全化判断比率'!B76="","",'各会計、関係団体の財政状況及び健全化判断比率'!B76)</f>
        <v>　　 　〃　　 　（後期高齢者医療特別会計)</v>
      </c>
      <c r="BZ42" s="355"/>
      <c r="CA42" s="355"/>
      <c r="CB42" s="355"/>
      <c r="CC42" s="355"/>
      <c r="CD42" s="355"/>
      <c r="CE42" s="355"/>
      <c r="CF42" s="355"/>
      <c r="CG42" s="355"/>
      <c r="CH42" s="355"/>
      <c r="CI42" s="355"/>
      <c r="CJ42" s="355"/>
      <c r="CK42" s="355"/>
      <c r="CL42" s="355"/>
      <c r="CM42" s="355"/>
      <c r="CN42" s="175"/>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202"/>
    </row>
    <row r="43" spans="1:113" ht="32.25" customHeight="1" x14ac:dyDescent="0.15">
      <c r="B43" s="199"/>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75"/>
      <c r="U43" s="354" t="str">
        <f t="shared" si="4"/>
        <v/>
      </c>
      <c r="V43" s="354"/>
      <c r="W43" s="355"/>
      <c r="X43" s="355"/>
      <c r="Y43" s="355"/>
      <c r="Z43" s="355"/>
      <c r="AA43" s="355"/>
      <c r="AB43" s="355"/>
      <c r="AC43" s="355"/>
      <c r="AD43" s="355"/>
      <c r="AE43" s="355"/>
      <c r="AF43" s="355"/>
      <c r="AG43" s="355"/>
      <c r="AH43" s="355"/>
      <c r="AI43" s="355"/>
      <c r="AJ43" s="355"/>
      <c r="AK43" s="355"/>
      <c r="AL43" s="175"/>
      <c r="AM43" s="354" t="str">
        <f t="shared" si="0"/>
        <v/>
      </c>
      <c r="AN43" s="354"/>
      <c r="AO43" s="355"/>
      <c r="AP43" s="355"/>
      <c r="AQ43" s="355"/>
      <c r="AR43" s="355"/>
      <c r="AS43" s="355"/>
      <c r="AT43" s="355"/>
      <c r="AU43" s="355"/>
      <c r="AV43" s="355"/>
      <c r="AW43" s="355"/>
      <c r="AX43" s="355"/>
      <c r="AY43" s="355"/>
      <c r="AZ43" s="355"/>
      <c r="BA43" s="355"/>
      <c r="BB43" s="355"/>
      <c r="BC43" s="355"/>
      <c r="BD43" s="175"/>
      <c r="BE43" s="354" t="str">
        <f t="shared" si="1"/>
        <v/>
      </c>
      <c r="BF43" s="354"/>
      <c r="BG43" s="355"/>
      <c r="BH43" s="355"/>
      <c r="BI43" s="355"/>
      <c r="BJ43" s="355"/>
      <c r="BK43" s="355"/>
      <c r="BL43" s="355"/>
      <c r="BM43" s="355"/>
      <c r="BN43" s="355"/>
      <c r="BO43" s="355"/>
      <c r="BP43" s="355"/>
      <c r="BQ43" s="355"/>
      <c r="BR43" s="355"/>
      <c r="BS43" s="355"/>
      <c r="BT43" s="355"/>
      <c r="BU43" s="355"/>
      <c r="BV43" s="175"/>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75"/>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196</v>
      </c>
      <c r="E46" s="351" t="s">
        <v>197</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198</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199</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200</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201</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202</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203</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204</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z72JMKjPG9YJhbY3ThZe8FoYmSfabvkrD4QzERoZw2xc6NvneUWU9CGnjyp7kkEr4bSlLcUbjVU8lszV1aVDIQ==" saltValue="OkDMroBK8fkjPQ1/bN0+k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3" zoomScaleSheetLayoutView="100" workbookViewId="0">
      <selection activeCell="K36" sqref="K36"/>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36" t="s">
        <v>537</v>
      </c>
      <c r="D34" s="1136"/>
      <c r="E34" s="1137"/>
      <c r="F34" s="32">
        <v>0.42</v>
      </c>
      <c r="G34" s="33">
        <v>0.56000000000000005</v>
      </c>
      <c r="H34" s="33">
        <v>7.0000000000000007E-2</v>
      </c>
      <c r="I34" s="33">
        <v>0.04</v>
      </c>
      <c r="J34" s="34" t="s">
        <v>538</v>
      </c>
      <c r="K34" s="22"/>
      <c r="L34" s="22"/>
      <c r="M34" s="22"/>
      <c r="N34" s="22"/>
      <c r="O34" s="22"/>
      <c r="P34" s="22"/>
    </row>
    <row r="35" spans="1:16" ht="39" customHeight="1" x14ac:dyDescent="0.15">
      <c r="A35" s="22"/>
      <c r="B35" s="35"/>
      <c r="C35" s="1132" t="s">
        <v>539</v>
      </c>
      <c r="D35" s="1132"/>
      <c r="E35" s="1133"/>
      <c r="F35" s="36">
        <v>15.2</v>
      </c>
      <c r="G35" s="37">
        <v>13.14</v>
      </c>
      <c r="H35" s="37">
        <v>10.99</v>
      </c>
      <c r="I35" s="37">
        <v>7.03</v>
      </c>
      <c r="J35" s="38">
        <v>7.23</v>
      </c>
      <c r="K35" s="22"/>
      <c r="L35" s="22"/>
      <c r="M35" s="22"/>
      <c r="N35" s="22"/>
      <c r="O35" s="22"/>
      <c r="P35" s="22"/>
    </row>
    <row r="36" spans="1:16" ht="39" customHeight="1" x14ac:dyDescent="0.15">
      <c r="A36" s="22"/>
      <c r="B36" s="35"/>
      <c r="C36" s="1132" t="s">
        <v>540</v>
      </c>
      <c r="D36" s="1132"/>
      <c r="E36" s="1133"/>
      <c r="F36" s="36">
        <v>2.2200000000000002</v>
      </c>
      <c r="G36" s="37">
        <v>2</v>
      </c>
      <c r="H36" s="37">
        <v>2.1800000000000002</v>
      </c>
      <c r="I36" s="37">
        <v>2.41</v>
      </c>
      <c r="J36" s="38">
        <v>3</v>
      </c>
      <c r="K36" s="22"/>
      <c r="L36" s="22"/>
      <c r="M36" s="22"/>
      <c r="N36" s="22"/>
      <c r="O36" s="22"/>
      <c r="P36" s="22"/>
    </row>
    <row r="37" spans="1:16" ht="39" customHeight="1" x14ac:dyDescent="0.15">
      <c r="A37" s="22"/>
      <c r="B37" s="35"/>
      <c r="C37" s="1132" t="s">
        <v>541</v>
      </c>
      <c r="D37" s="1132"/>
      <c r="E37" s="1133"/>
      <c r="F37" s="36">
        <v>0.1</v>
      </c>
      <c r="G37" s="37">
        <v>0.09</v>
      </c>
      <c r="H37" s="37">
        <v>0.03</v>
      </c>
      <c r="I37" s="37">
        <v>0.06</v>
      </c>
      <c r="J37" s="38">
        <v>1.43</v>
      </c>
      <c r="K37" s="22"/>
      <c r="L37" s="22"/>
      <c r="M37" s="22"/>
      <c r="N37" s="22"/>
      <c r="O37" s="22"/>
      <c r="P37" s="22"/>
    </row>
    <row r="38" spans="1:16" ht="39" customHeight="1" x14ac:dyDescent="0.15">
      <c r="A38" s="22"/>
      <c r="B38" s="35"/>
      <c r="C38" s="1132" t="s">
        <v>542</v>
      </c>
      <c r="D38" s="1132"/>
      <c r="E38" s="1133"/>
      <c r="F38" s="36">
        <v>0.11</v>
      </c>
      <c r="G38" s="37">
        <v>0.14000000000000001</v>
      </c>
      <c r="H38" s="37">
        <v>0.04</v>
      </c>
      <c r="I38" s="37">
        <v>0.16</v>
      </c>
      <c r="J38" s="38">
        <v>0.61</v>
      </c>
      <c r="K38" s="22"/>
      <c r="L38" s="22"/>
      <c r="M38" s="22"/>
      <c r="N38" s="22"/>
      <c r="O38" s="22"/>
      <c r="P38" s="22"/>
    </row>
    <row r="39" spans="1:16" ht="39" customHeight="1" x14ac:dyDescent="0.15">
      <c r="A39" s="22"/>
      <c r="B39" s="35"/>
      <c r="C39" s="1132" t="s">
        <v>543</v>
      </c>
      <c r="D39" s="1132"/>
      <c r="E39" s="1133"/>
      <c r="F39" s="36">
        <v>0.82</v>
      </c>
      <c r="G39" s="37">
        <v>0.42</v>
      </c>
      <c r="H39" s="37">
        <v>0.44</v>
      </c>
      <c r="I39" s="37">
        <v>0.51</v>
      </c>
      <c r="J39" s="38">
        <v>0.2</v>
      </c>
      <c r="K39" s="22"/>
      <c r="L39" s="22"/>
      <c r="M39" s="22"/>
      <c r="N39" s="22"/>
      <c r="O39" s="22"/>
      <c r="P39" s="22"/>
    </row>
    <row r="40" spans="1:16" ht="39" customHeight="1" x14ac:dyDescent="0.15">
      <c r="A40" s="22"/>
      <c r="B40" s="35"/>
      <c r="C40" s="1132" t="s">
        <v>544</v>
      </c>
      <c r="D40" s="1132"/>
      <c r="E40" s="1133"/>
      <c r="F40" s="36">
        <v>0.21</v>
      </c>
      <c r="G40" s="37">
        <v>0.11</v>
      </c>
      <c r="H40" s="37">
        <v>0.28999999999999998</v>
      </c>
      <c r="I40" s="37">
        <v>0.13</v>
      </c>
      <c r="J40" s="38">
        <v>0.12</v>
      </c>
      <c r="K40" s="22"/>
      <c r="L40" s="22"/>
      <c r="M40" s="22"/>
      <c r="N40" s="22"/>
      <c r="O40" s="22"/>
      <c r="P40" s="22"/>
    </row>
    <row r="41" spans="1:16" ht="39" customHeight="1" x14ac:dyDescent="0.15">
      <c r="A41" s="22"/>
      <c r="B41" s="35"/>
      <c r="C41" s="1132" t="s">
        <v>545</v>
      </c>
      <c r="D41" s="1132"/>
      <c r="E41" s="1133"/>
      <c r="F41" s="36">
        <v>0.06</v>
      </c>
      <c r="G41" s="37">
        <v>0.02</v>
      </c>
      <c r="H41" s="37">
        <v>0.01</v>
      </c>
      <c r="I41" s="37">
        <v>0.04</v>
      </c>
      <c r="J41" s="38">
        <v>0.04</v>
      </c>
      <c r="K41" s="22"/>
      <c r="L41" s="22"/>
      <c r="M41" s="22"/>
      <c r="N41" s="22"/>
      <c r="O41" s="22"/>
      <c r="P41" s="22"/>
    </row>
    <row r="42" spans="1:16" ht="39" customHeight="1" x14ac:dyDescent="0.15">
      <c r="A42" s="22"/>
      <c r="B42" s="39"/>
      <c r="C42" s="1132" t="s">
        <v>546</v>
      </c>
      <c r="D42" s="1132"/>
      <c r="E42" s="1133"/>
      <c r="F42" s="36" t="s">
        <v>489</v>
      </c>
      <c r="G42" s="37" t="s">
        <v>489</v>
      </c>
      <c r="H42" s="37" t="s">
        <v>489</v>
      </c>
      <c r="I42" s="37" t="s">
        <v>489</v>
      </c>
      <c r="J42" s="38" t="s">
        <v>489</v>
      </c>
      <c r="K42" s="22"/>
      <c r="L42" s="22"/>
      <c r="M42" s="22"/>
      <c r="N42" s="22"/>
      <c r="O42" s="22"/>
      <c r="P42" s="22"/>
    </row>
    <row r="43" spans="1:16" ht="39" customHeight="1" thickBot="1" x14ac:dyDescent="0.2">
      <c r="A43" s="22"/>
      <c r="B43" s="40"/>
      <c r="C43" s="1134" t="s">
        <v>547</v>
      </c>
      <c r="D43" s="1134"/>
      <c r="E43" s="1135"/>
      <c r="F43" s="41" t="s">
        <v>489</v>
      </c>
      <c r="G43" s="42" t="s">
        <v>489</v>
      </c>
      <c r="H43" s="42" t="s">
        <v>489</v>
      </c>
      <c r="I43" s="42" t="s">
        <v>489</v>
      </c>
      <c r="J43" s="43" t="s">
        <v>489</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KK3pTx5BhkDwUYvcJ3y0EWDrTX03JwYgXe++5SDbLt09pV0jjbvgVeDAtGoeVm8R/nZxMfqjyZOaq2qKpm6Iig==" saltValue="WwKPAU3QmnwzH/44PrHng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I4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228</v>
      </c>
      <c r="L45" s="58">
        <v>233</v>
      </c>
      <c r="M45" s="58">
        <v>280</v>
      </c>
      <c r="N45" s="58">
        <v>367</v>
      </c>
      <c r="O45" s="59">
        <v>420</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489</v>
      </c>
      <c r="L46" s="62" t="s">
        <v>489</v>
      </c>
      <c r="M46" s="62" t="s">
        <v>489</v>
      </c>
      <c r="N46" s="62" t="s">
        <v>489</v>
      </c>
      <c r="O46" s="63" t="s">
        <v>489</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489</v>
      </c>
      <c r="L47" s="62" t="s">
        <v>489</v>
      </c>
      <c r="M47" s="62" t="s">
        <v>489</v>
      </c>
      <c r="N47" s="62" t="s">
        <v>489</v>
      </c>
      <c r="O47" s="63" t="s">
        <v>489</v>
      </c>
      <c r="P47" s="46"/>
      <c r="Q47" s="46"/>
      <c r="R47" s="46"/>
      <c r="S47" s="46"/>
      <c r="T47" s="46"/>
      <c r="U47" s="46"/>
    </row>
    <row r="48" spans="1:21" ht="30.75" customHeight="1" x14ac:dyDescent="0.15">
      <c r="A48" s="46"/>
      <c r="B48" s="1163"/>
      <c r="C48" s="1164"/>
      <c r="D48" s="60"/>
      <c r="E48" s="1140" t="s">
        <v>13</v>
      </c>
      <c r="F48" s="1140"/>
      <c r="G48" s="1140"/>
      <c r="H48" s="1140"/>
      <c r="I48" s="1140"/>
      <c r="J48" s="1141"/>
      <c r="K48" s="61">
        <v>44</v>
      </c>
      <c r="L48" s="62">
        <v>49</v>
      </c>
      <c r="M48" s="62">
        <v>62</v>
      </c>
      <c r="N48" s="62">
        <v>73</v>
      </c>
      <c r="O48" s="63">
        <v>87</v>
      </c>
      <c r="P48" s="46"/>
      <c r="Q48" s="46"/>
      <c r="R48" s="46"/>
      <c r="S48" s="46"/>
      <c r="T48" s="46"/>
      <c r="U48" s="46"/>
    </row>
    <row r="49" spans="1:21" ht="30.75" customHeight="1" x14ac:dyDescent="0.15">
      <c r="A49" s="46"/>
      <c r="B49" s="1163"/>
      <c r="C49" s="1164"/>
      <c r="D49" s="60"/>
      <c r="E49" s="1140" t="s">
        <v>14</v>
      </c>
      <c r="F49" s="1140"/>
      <c r="G49" s="1140"/>
      <c r="H49" s="1140"/>
      <c r="I49" s="1140"/>
      <c r="J49" s="1141"/>
      <c r="K49" s="61">
        <v>4</v>
      </c>
      <c r="L49" s="62">
        <v>4</v>
      </c>
      <c r="M49" s="62">
        <v>6</v>
      </c>
      <c r="N49" s="62">
        <v>5</v>
      </c>
      <c r="O49" s="63">
        <v>9</v>
      </c>
      <c r="P49" s="46"/>
      <c r="Q49" s="46"/>
      <c r="R49" s="46"/>
      <c r="S49" s="46"/>
      <c r="T49" s="46"/>
      <c r="U49" s="46"/>
    </row>
    <row r="50" spans="1:21" ht="30.75" customHeight="1" x14ac:dyDescent="0.15">
      <c r="A50" s="46"/>
      <c r="B50" s="1163"/>
      <c r="C50" s="1164"/>
      <c r="D50" s="60"/>
      <c r="E50" s="1140" t="s">
        <v>15</v>
      </c>
      <c r="F50" s="1140"/>
      <c r="G50" s="1140"/>
      <c r="H50" s="1140"/>
      <c r="I50" s="1140"/>
      <c r="J50" s="1141"/>
      <c r="K50" s="61" t="s">
        <v>489</v>
      </c>
      <c r="L50" s="62" t="s">
        <v>489</v>
      </c>
      <c r="M50" s="62" t="s">
        <v>489</v>
      </c>
      <c r="N50" s="62" t="s">
        <v>489</v>
      </c>
      <c r="O50" s="63" t="s">
        <v>489</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489</v>
      </c>
      <c r="L51" s="62" t="s">
        <v>489</v>
      </c>
      <c r="M51" s="62" t="s">
        <v>489</v>
      </c>
      <c r="N51" s="62" t="s">
        <v>489</v>
      </c>
      <c r="O51" s="63" t="s">
        <v>489</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227</v>
      </c>
      <c r="L52" s="62">
        <v>219</v>
      </c>
      <c r="M52" s="62">
        <v>249</v>
      </c>
      <c r="N52" s="62">
        <v>294</v>
      </c>
      <c r="O52" s="63">
        <v>307</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49</v>
      </c>
      <c r="L53" s="67">
        <v>67</v>
      </c>
      <c r="M53" s="67">
        <v>99</v>
      </c>
      <c r="N53" s="67">
        <v>151</v>
      </c>
      <c r="O53" s="68">
        <v>209</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548</v>
      </c>
      <c r="L57" s="79" t="s">
        <v>549</v>
      </c>
      <c r="M57" s="79" t="s">
        <v>550</v>
      </c>
      <c r="N57" s="79" t="s">
        <v>551</v>
      </c>
      <c r="O57" s="80" t="s">
        <v>552</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kdvRgkG1EnVTlpV8021CbeWZca4UNsLBKpuhxjMRJim6dv2udcJlmLt+w4tUl+XAkw6Bsy5L32UlP44vnQUHfw==" saltValue="UDrhVa44RFTMYq7B5HZtA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H34" zoomScaleSheetLayoutView="100" workbookViewId="0">
      <selection activeCell="M44" sqref="M44"/>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528</v>
      </c>
      <c r="J40" s="101" t="s">
        <v>529</v>
      </c>
      <c r="K40" s="101" t="s">
        <v>530</v>
      </c>
      <c r="L40" s="101" t="s">
        <v>531</v>
      </c>
      <c r="M40" s="102" t="s">
        <v>532</v>
      </c>
    </row>
    <row r="41" spans="2:13" ht="27.75" customHeight="1" x14ac:dyDescent="0.15">
      <c r="B41" s="1181" t="s">
        <v>30</v>
      </c>
      <c r="C41" s="1182"/>
      <c r="D41" s="103"/>
      <c r="E41" s="1183" t="s">
        <v>31</v>
      </c>
      <c r="F41" s="1183"/>
      <c r="G41" s="1183"/>
      <c r="H41" s="1184"/>
      <c r="I41" s="342">
        <v>3544</v>
      </c>
      <c r="J41" s="343">
        <v>3779</v>
      </c>
      <c r="K41" s="343">
        <v>3778</v>
      </c>
      <c r="L41" s="343">
        <v>3614</v>
      </c>
      <c r="M41" s="344">
        <v>3586</v>
      </c>
    </row>
    <row r="42" spans="2:13" ht="27.75" customHeight="1" x14ac:dyDescent="0.15">
      <c r="B42" s="1171"/>
      <c r="C42" s="1172"/>
      <c r="D42" s="104"/>
      <c r="E42" s="1175" t="s">
        <v>32</v>
      </c>
      <c r="F42" s="1175"/>
      <c r="G42" s="1175"/>
      <c r="H42" s="1176"/>
      <c r="I42" s="345" t="s">
        <v>489</v>
      </c>
      <c r="J42" s="346" t="s">
        <v>489</v>
      </c>
      <c r="K42" s="346" t="s">
        <v>489</v>
      </c>
      <c r="L42" s="346" t="s">
        <v>489</v>
      </c>
      <c r="M42" s="347" t="s">
        <v>489</v>
      </c>
    </row>
    <row r="43" spans="2:13" ht="27.75" customHeight="1" x14ac:dyDescent="0.15">
      <c r="B43" s="1171"/>
      <c r="C43" s="1172"/>
      <c r="D43" s="104"/>
      <c r="E43" s="1175" t="s">
        <v>33</v>
      </c>
      <c r="F43" s="1175"/>
      <c r="G43" s="1175"/>
      <c r="H43" s="1176"/>
      <c r="I43" s="345">
        <v>649</v>
      </c>
      <c r="J43" s="346">
        <v>644</v>
      </c>
      <c r="K43" s="346">
        <v>589</v>
      </c>
      <c r="L43" s="346">
        <v>562</v>
      </c>
      <c r="M43" s="347">
        <v>664</v>
      </c>
    </row>
    <row r="44" spans="2:13" ht="27.75" customHeight="1" x14ac:dyDescent="0.15">
      <c r="B44" s="1171"/>
      <c r="C44" s="1172"/>
      <c r="D44" s="104"/>
      <c r="E44" s="1175" t="s">
        <v>34</v>
      </c>
      <c r="F44" s="1175"/>
      <c r="G44" s="1175"/>
      <c r="H44" s="1176"/>
      <c r="I44" s="345">
        <v>4</v>
      </c>
      <c r="J44" s="346">
        <v>4</v>
      </c>
      <c r="K44" s="346">
        <v>6</v>
      </c>
      <c r="L44" s="346">
        <v>5</v>
      </c>
      <c r="M44" s="347">
        <v>9</v>
      </c>
    </row>
    <row r="45" spans="2:13" ht="27.75" customHeight="1" x14ac:dyDescent="0.15">
      <c r="B45" s="1171"/>
      <c r="C45" s="1172"/>
      <c r="D45" s="104"/>
      <c r="E45" s="1175" t="s">
        <v>35</v>
      </c>
      <c r="F45" s="1175"/>
      <c r="G45" s="1175"/>
      <c r="H45" s="1176"/>
      <c r="I45" s="345">
        <v>207</v>
      </c>
      <c r="J45" s="346">
        <v>173</v>
      </c>
      <c r="K45" s="346">
        <v>184</v>
      </c>
      <c r="L45" s="346">
        <v>168</v>
      </c>
      <c r="M45" s="347">
        <v>190</v>
      </c>
    </row>
    <row r="46" spans="2:13" ht="27.75" customHeight="1" x14ac:dyDescent="0.15">
      <c r="B46" s="1171"/>
      <c r="C46" s="1172"/>
      <c r="D46" s="105"/>
      <c r="E46" s="1175" t="s">
        <v>36</v>
      </c>
      <c r="F46" s="1175"/>
      <c r="G46" s="1175"/>
      <c r="H46" s="1176"/>
      <c r="I46" s="345" t="s">
        <v>489</v>
      </c>
      <c r="J46" s="346" t="s">
        <v>489</v>
      </c>
      <c r="K46" s="346" t="s">
        <v>489</v>
      </c>
      <c r="L46" s="346" t="s">
        <v>489</v>
      </c>
      <c r="M46" s="347" t="s">
        <v>489</v>
      </c>
    </row>
    <row r="47" spans="2:13" ht="27.75" customHeight="1" x14ac:dyDescent="0.15">
      <c r="B47" s="1171"/>
      <c r="C47" s="1172"/>
      <c r="D47" s="106"/>
      <c r="E47" s="1185" t="s">
        <v>37</v>
      </c>
      <c r="F47" s="1186"/>
      <c r="G47" s="1186"/>
      <c r="H47" s="1187"/>
      <c r="I47" s="345" t="s">
        <v>489</v>
      </c>
      <c r="J47" s="346" t="s">
        <v>489</v>
      </c>
      <c r="K47" s="346" t="s">
        <v>489</v>
      </c>
      <c r="L47" s="346" t="s">
        <v>489</v>
      </c>
      <c r="M47" s="347" t="s">
        <v>489</v>
      </c>
    </row>
    <row r="48" spans="2:13" ht="27.75" customHeight="1" x14ac:dyDescent="0.15">
      <c r="B48" s="1171"/>
      <c r="C48" s="1172"/>
      <c r="D48" s="104"/>
      <c r="E48" s="1175" t="s">
        <v>38</v>
      </c>
      <c r="F48" s="1175"/>
      <c r="G48" s="1175"/>
      <c r="H48" s="1176"/>
      <c r="I48" s="345" t="s">
        <v>489</v>
      </c>
      <c r="J48" s="346" t="s">
        <v>489</v>
      </c>
      <c r="K48" s="346" t="s">
        <v>489</v>
      </c>
      <c r="L48" s="346" t="s">
        <v>489</v>
      </c>
      <c r="M48" s="347" t="s">
        <v>489</v>
      </c>
    </row>
    <row r="49" spans="2:13" ht="27.75" customHeight="1" x14ac:dyDescent="0.15">
      <c r="B49" s="1173"/>
      <c r="C49" s="1174"/>
      <c r="D49" s="104"/>
      <c r="E49" s="1175" t="s">
        <v>39</v>
      </c>
      <c r="F49" s="1175"/>
      <c r="G49" s="1175"/>
      <c r="H49" s="1176"/>
      <c r="I49" s="345" t="s">
        <v>489</v>
      </c>
      <c r="J49" s="346" t="s">
        <v>489</v>
      </c>
      <c r="K49" s="346" t="s">
        <v>489</v>
      </c>
      <c r="L49" s="346" t="s">
        <v>489</v>
      </c>
      <c r="M49" s="347" t="s">
        <v>489</v>
      </c>
    </row>
    <row r="50" spans="2:13" ht="27.75" customHeight="1" x14ac:dyDescent="0.15">
      <c r="B50" s="1169" t="s">
        <v>40</v>
      </c>
      <c r="C50" s="1170"/>
      <c r="D50" s="107"/>
      <c r="E50" s="1175" t="s">
        <v>41</v>
      </c>
      <c r="F50" s="1175"/>
      <c r="G50" s="1175"/>
      <c r="H50" s="1176"/>
      <c r="I50" s="345">
        <v>1757</v>
      </c>
      <c r="J50" s="346">
        <v>1681</v>
      </c>
      <c r="K50" s="346">
        <v>1722</v>
      </c>
      <c r="L50" s="346">
        <v>1749</v>
      </c>
      <c r="M50" s="347">
        <v>1512</v>
      </c>
    </row>
    <row r="51" spans="2:13" ht="27.75" customHeight="1" x14ac:dyDescent="0.15">
      <c r="B51" s="1171"/>
      <c r="C51" s="1172"/>
      <c r="D51" s="104"/>
      <c r="E51" s="1175" t="s">
        <v>42</v>
      </c>
      <c r="F51" s="1175"/>
      <c r="G51" s="1175"/>
      <c r="H51" s="1176"/>
      <c r="I51" s="345">
        <v>7</v>
      </c>
      <c r="J51" s="346">
        <v>5</v>
      </c>
      <c r="K51" s="346">
        <v>3</v>
      </c>
      <c r="L51" s="346">
        <v>1</v>
      </c>
      <c r="M51" s="347" t="s">
        <v>489</v>
      </c>
    </row>
    <row r="52" spans="2:13" ht="27.75" customHeight="1" x14ac:dyDescent="0.15">
      <c r="B52" s="1173"/>
      <c r="C52" s="1174"/>
      <c r="D52" s="104"/>
      <c r="E52" s="1175" t="s">
        <v>43</v>
      </c>
      <c r="F52" s="1175"/>
      <c r="G52" s="1175"/>
      <c r="H52" s="1176"/>
      <c r="I52" s="345">
        <v>3116</v>
      </c>
      <c r="J52" s="346">
        <v>3237</v>
      </c>
      <c r="K52" s="346">
        <v>3151</v>
      </c>
      <c r="L52" s="346">
        <v>3035</v>
      </c>
      <c r="M52" s="347">
        <v>3038</v>
      </c>
    </row>
    <row r="53" spans="2:13" ht="27.75" customHeight="1" thickBot="1" x14ac:dyDescent="0.2">
      <c r="B53" s="1177" t="s">
        <v>19</v>
      </c>
      <c r="C53" s="1178"/>
      <c r="D53" s="108"/>
      <c r="E53" s="1179" t="s">
        <v>44</v>
      </c>
      <c r="F53" s="1179"/>
      <c r="G53" s="1179"/>
      <c r="H53" s="1180"/>
      <c r="I53" s="348">
        <v>-477</v>
      </c>
      <c r="J53" s="349">
        <v>-324</v>
      </c>
      <c r="K53" s="349">
        <v>-320</v>
      </c>
      <c r="L53" s="349">
        <v>-437</v>
      </c>
      <c r="M53" s="350">
        <v>-102</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i8xjzyUqkKtjsGOj0EM83JvZmJKZu4w53FWZAKr4seszRcxWvNAZagkjSeoTRGL3nMQDNzMR7Cn4QFr0RQE0Sw==" saltValue="SgU7XP+kipeEzQjIEC75r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topLeftCell="F28" zoomScale="70" zoomScaleNormal="70" zoomScaleSheetLayoutView="100" workbookViewId="0">
      <selection activeCell="L55" sqref="L55"/>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530</v>
      </c>
      <c r="G54" s="117" t="s">
        <v>531</v>
      </c>
      <c r="H54" s="118" t="s">
        <v>532</v>
      </c>
    </row>
    <row r="55" spans="2:8" ht="52.5" customHeight="1" x14ac:dyDescent="0.15">
      <c r="B55" s="119"/>
      <c r="C55" s="1196" t="s">
        <v>46</v>
      </c>
      <c r="D55" s="1196"/>
      <c r="E55" s="1197"/>
      <c r="F55" s="120">
        <v>816</v>
      </c>
      <c r="G55" s="120">
        <v>816</v>
      </c>
      <c r="H55" s="121">
        <v>573</v>
      </c>
    </row>
    <row r="56" spans="2:8" ht="52.5" customHeight="1" x14ac:dyDescent="0.15">
      <c r="B56" s="122"/>
      <c r="C56" s="1198" t="s">
        <v>47</v>
      </c>
      <c r="D56" s="1198"/>
      <c r="E56" s="1199"/>
      <c r="F56" s="123">
        <v>445</v>
      </c>
      <c r="G56" s="123">
        <v>465</v>
      </c>
      <c r="H56" s="124">
        <v>503</v>
      </c>
    </row>
    <row r="57" spans="2:8" ht="53.25" customHeight="1" x14ac:dyDescent="0.15">
      <c r="B57" s="122"/>
      <c r="C57" s="1200" t="s">
        <v>48</v>
      </c>
      <c r="D57" s="1200"/>
      <c r="E57" s="1201"/>
      <c r="F57" s="125">
        <v>564</v>
      </c>
      <c r="G57" s="125">
        <v>574</v>
      </c>
      <c r="H57" s="126">
        <v>546</v>
      </c>
    </row>
    <row r="58" spans="2:8" ht="45.75" customHeight="1" x14ac:dyDescent="0.15">
      <c r="B58" s="127"/>
      <c r="C58" s="1188" t="s">
        <v>49</v>
      </c>
      <c r="D58" s="1189"/>
      <c r="E58" s="1190"/>
      <c r="F58" s="128"/>
      <c r="G58" s="128"/>
      <c r="H58" s="129"/>
    </row>
    <row r="59" spans="2:8" ht="45.75" customHeight="1" x14ac:dyDescent="0.15">
      <c r="B59" s="127"/>
      <c r="C59" s="1188" t="s">
        <v>50</v>
      </c>
      <c r="D59" s="1189"/>
      <c r="E59" s="1190"/>
      <c r="F59" s="128"/>
      <c r="G59" s="128"/>
      <c r="H59" s="129"/>
    </row>
    <row r="60" spans="2:8" ht="45.75" customHeight="1" x14ac:dyDescent="0.15">
      <c r="B60" s="127"/>
      <c r="C60" s="1188" t="s">
        <v>50</v>
      </c>
      <c r="D60" s="1189"/>
      <c r="E60" s="1190"/>
      <c r="F60" s="128"/>
      <c r="G60" s="128"/>
      <c r="H60" s="129"/>
    </row>
    <row r="61" spans="2:8" ht="45.75" customHeight="1" x14ac:dyDescent="0.15">
      <c r="B61" s="127"/>
      <c r="C61" s="1188" t="s">
        <v>50</v>
      </c>
      <c r="D61" s="1189"/>
      <c r="E61" s="1190"/>
      <c r="F61" s="128"/>
      <c r="G61" s="128"/>
      <c r="H61" s="129"/>
    </row>
    <row r="62" spans="2:8" ht="45.75" customHeight="1" thickBot="1" x14ac:dyDescent="0.2">
      <c r="B62" s="130"/>
      <c r="C62" s="1191" t="s">
        <v>50</v>
      </c>
      <c r="D62" s="1192"/>
      <c r="E62" s="1193"/>
      <c r="F62" s="131"/>
      <c r="G62" s="131"/>
      <c r="H62" s="132"/>
    </row>
    <row r="63" spans="2:8" ht="52.5" customHeight="1" thickBot="1" x14ac:dyDescent="0.2">
      <c r="B63" s="133"/>
      <c r="C63" s="1194" t="s">
        <v>51</v>
      </c>
      <c r="D63" s="1194"/>
      <c r="E63" s="1195"/>
      <c r="F63" s="134">
        <v>1824</v>
      </c>
      <c r="G63" s="134">
        <v>1855</v>
      </c>
      <c r="H63" s="135">
        <v>1622</v>
      </c>
    </row>
    <row r="64" spans="2:8" x14ac:dyDescent="0.15"/>
  </sheetData>
  <sheetProtection algorithmName="SHA-512" hashValue="i73B6o+MTPXznjf931ToBS+ZnCFSCtyK8Ejgv7M62IM71W+I4hN5eBCcAGAVAQCXlIRnNJPsDgdq6suGM/yHvA==" saltValue="yrOJ7BjhLAoV3CID7ukBq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52</v>
      </c>
      <c r="E2" s="147"/>
      <c r="F2" s="148" t="s">
        <v>527</v>
      </c>
      <c r="G2" s="149"/>
      <c r="H2" s="150"/>
    </row>
    <row r="3" spans="1:8" x14ac:dyDescent="0.15">
      <c r="A3" s="146" t="s">
        <v>520</v>
      </c>
      <c r="B3" s="151"/>
      <c r="C3" s="152"/>
      <c r="D3" s="153">
        <v>599213</v>
      </c>
      <c r="E3" s="154"/>
      <c r="F3" s="155">
        <v>264232</v>
      </c>
      <c r="G3" s="156"/>
      <c r="H3" s="157"/>
    </row>
    <row r="4" spans="1:8" x14ac:dyDescent="0.15">
      <c r="A4" s="158"/>
      <c r="B4" s="159"/>
      <c r="C4" s="160"/>
      <c r="D4" s="161">
        <v>404238</v>
      </c>
      <c r="E4" s="162"/>
      <c r="F4" s="163">
        <v>133959</v>
      </c>
      <c r="G4" s="164"/>
      <c r="H4" s="165"/>
    </row>
    <row r="5" spans="1:8" x14ac:dyDescent="0.15">
      <c r="A5" s="146" t="s">
        <v>522</v>
      </c>
      <c r="B5" s="151"/>
      <c r="C5" s="152"/>
      <c r="D5" s="153">
        <v>470789</v>
      </c>
      <c r="E5" s="154"/>
      <c r="F5" s="155">
        <v>263613</v>
      </c>
      <c r="G5" s="156"/>
      <c r="H5" s="157"/>
    </row>
    <row r="6" spans="1:8" x14ac:dyDescent="0.15">
      <c r="A6" s="158"/>
      <c r="B6" s="159"/>
      <c r="C6" s="160"/>
      <c r="D6" s="161">
        <v>302380</v>
      </c>
      <c r="E6" s="162"/>
      <c r="F6" s="163">
        <v>128823</v>
      </c>
      <c r="G6" s="164"/>
      <c r="H6" s="165"/>
    </row>
    <row r="7" spans="1:8" x14ac:dyDescent="0.15">
      <c r="A7" s="146" t="s">
        <v>523</v>
      </c>
      <c r="B7" s="151"/>
      <c r="C7" s="152"/>
      <c r="D7" s="153">
        <v>279824</v>
      </c>
      <c r="E7" s="154"/>
      <c r="F7" s="155">
        <v>362690</v>
      </c>
      <c r="G7" s="156"/>
      <c r="H7" s="157"/>
    </row>
    <row r="8" spans="1:8" x14ac:dyDescent="0.15">
      <c r="A8" s="158"/>
      <c r="B8" s="159"/>
      <c r="C8" s="160"/>
      <c r="D8" s="161">
        <v>221621</v>
      </c>
      <c r="E8" s="162"/>
      <c r="F8" s="163">
        <v>172580</v>
      </c>
      <c r="G8" s="164"/>
      <c r="H8" s="165"/>
    </row>
    <row r="9" spans="1:8" x14ac:dyDescent="0.15">
      <c r="A9" s="146" t="s">
        <v>524</v>
      </c>
      <c r="B9" s="151"/>
      <c r="C9" s="152"/>
      <c r="D9" s="153">
        <v>335817</v>
      </c>
      <c r="E9" s="154"/>
      <c r="F9" s="155">
        <v>296093</v>
      </c>
      <c r="G9" s="156"/>
      <c r="H9" s="157"/>
    </row>
    <row r="10" spans="1:8" x14ac:dyDescent="0.15">
      <c r="A10" s="158"/>
      <c r="B10" s="159"/>
      <c r="C10" s="160"/>
      <c r="D10" s="161">
        <v>130882</v>
      </c>
      <c r="E10" s="162"/>
      <c r="F10" s="163">
        <v>140545</v>
      </c>
      <c r="G10" s="164"/>
      <c r="H10" s="165"/>
    </row>
    <row r="11" spans="1:8" x14ac:dyDescent="0.15">
      <c r="A11" s="146" t="s">
        <v>525</v>
      </c>
      <c r="B11" s="151"/>
      <c r="C11" s="152"/>
      <c r="D11" s="153">
        <v>562307</v>
      </c>
      <c r="E11" s="154"/>
      <c r="F11" s="155">
        <v>308655</v>
      </c>
      <c r="G11" s="156"/>
      <c r="H11" s="157"/>
    </row>
    <row r="12" spans="1:8" x14ac:dyDescent="0.15">
      <c r="A12" s="158"/>
      <c r="B12" s="159"/>
      <c r="C12" s="166"/>
      <c r="D12" s="161">
        <v>113620</v>
      </c>
      <c r="E12" s="162"/>
      <c r="F12" s="163">
        <v>169887</v>
      </c>
      <c r="G12" s="164"/>
      <c r="H12" s="165"/>
    </row>
    <row r="13" spans="1:8" x14ac:dyDescent="0.15">
      <c r="A13" s="146"/>
      <c r="B13" s="151"/>
      <c r="C13" s="152"/>
      <c r="D13" s="153">
        <v>449590</v>
      </c>
      <c r="E13" s="154"/>
      <c r="F13" s="155">
        <v>299057</v>
      </c>
      <c r="G13" s="167"/>
      <c r="H13" s="157"/>
    </row>
    <row r="14" spans="1:8" x14ac:dyDescent="0.15">
      <c r="A14" s="158"/>
      <c r="B14" s="159"/>
      <c r="C14" s="160"/>
      <c r="D14" s="161">
        <v>234548</v>
      </c>
      <c r="E14" s="162"/>
      <c r="F14" s="163">
        <v>149159</v>
      </c>
      <c r="G14" s="164"/>
      <c r="H14" s="165"/>
    </row>
    <row r="17" spans="1:11" x14ac:dyDescent="0.15">
      <c r="A17" s="142" t="s">
        <v>53</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54</v>
      </c>
      <c r="B19" s="168">
        <f>ROUND(VALUE(SUBSTITUTE(実質収支比率等に係る経年分析!F$48,"▲","-")),2)</f>
        <v>15.21</v>
      </c>
      <c r="C19" s="168">
        <f>ROUND(VALUE(SUBSTITUTE(実質収支比率等に係る経年分析!G$48,"▲","-")),2)</f>
        <v>13.15</v>
      </c>
      <c r="D19" s="168">
        <f>ROUND(VALUE(SUBSTITUTE(実質収支比率等に係る経年分析!H$48,"▲","-")),2)</f>
        <v>10.99</v>
      </c>
      <c r="E19" s="168">
        <f>ROUND(VALUE(SUBSTITUTE(実質収支比率等に係る経年分析!I$48,"▲","-")),2)</f>
        <v>7.04</v>
      </c>
      <c r="F19" s="168">
        <f>ROUND(VALUE(SUBSTITUTE(実質収支比率等に係る経年分析!J$48,"▲","-")),2)</f>
        <v>7.35</v>
      </c>
    </row>
    <row r="20" spans="1:11" x14ac:dyDescent="0.15">
      <c r="A20" s="168" t="s">
        <v>55</v>
      </c>
      <c r="B20" s="168">
        <f>ROUND(VALUE(SUBSTITUTE(実質収支比率等に係る経年分析!F$47,"▲","-")),2)</f>
        <v>62.09</v>
      </c>
      <c r="C20" s="168">
        <f>ROUND(VALUE(SUBSTITUTE(実質収支比率等に係る経年分析!G$47,"▲","-")),2)</f>
        <v>54.87</v>
      </c>
      <c r="D20" s="168">
        <f>ROUND(VALUE(SUBSTITUTE(実質収支比率等に係る経年分析!H$47,"▲","-")),2)</f>
        <v>55.37</v>
      </c>
      <c r="E20" s="168">
        <f>ROUND(VALUE(SUBSTITUTE(実質収支比率等に係る経年分析!I$47,"▲","-")),2)</f>
        <v>55.03</v>
      </c>
      <c r="F20" s="168">
        <f>ROUND(VALUE(SUBSTITUTE(実質収支比率等に係る経年分析!J$47,"▲","-")),2)</f>
        <v>38.619999999999997</v>
      </c>
    </row>
    <row r="21" spans="1:11" x14ac:dyDescent="0.15">
      <c r="A21" s="168" t="s">
        <v>56</v>
      </c>
      <c r="B21" s="168">
        <f>IF(ISNUMBER(VALUE(SUBSTITUTE(実質収支比率等に係る経年分析!F$49,"▲","-"))),ROUND(VALUE(SUBSTITUTE(実質収支比率等に係る経年分析!F$49,"▲","-")),2),NA())</f>
        <v>-9.6999999999999993</v>
      </c>
      <c r="C21" s="168">
        <f>IF(ISNUMBER(VALUE(SUBSTITUTE(実質収支比率等に係る経年分析!G$49,"▲","-"))),ROUND(VALUE(SUBSTITUTE(実質収支比率等に係る経年分析!G$49,"▲","-")),2),NA())</f>
        <v>-5.44</v>
      </c>
      <c r="D21" s="168">
        <f>IF(ISNUMBER(VALUE(SUBSTITUTE(実質収支比率等に係る経年分析!H$49,"▲","-"))),ROUND(VALUE(SUBSTITUTE(実質収支比率等に係る経年分析!H$49,"▲","-")),2),NA())</f>
        <v>5.05</v>
      </c>
      <c r="E21" s="168">
        <f>IF(ISNUMBER(VALUE(SUBSTITUTE(実質収支比率等に係る経年分析!I$49,"▲","-"))),ROUND(VALUE(SUBSTITUTE(実質収支比率等に係る経年分析!I$49,"▲","-")),2),NA())</f>
        <v>-3.89</v>
      </c>
      <c r="F21" s="168">
        <f>IF(ISNUMBER(VALUE(SUBSTITUTE(実質収支比率等に係る経年分析!J$49,"▲","-"))),ROUND(VALUE(SUBSTITUTE(実質収支比率等に係る経年分析!J$49,"▲","-")),2),NA())</f>
        <v>-16.02</v>
      </c>
    </row>
    <row r="24" spans="1:11" x14ac:dyDescent="0.15">
      <c r="A24" s="142" t="s">
        <v>57</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58</v>
      </c>
      <c r="C26" s="169" t="s">
        <v>59</v>
      </c>
      <c r="D26" s="169" t="s">
        <v>58</v>
      </c>
      <c r="E26" s="169" t="s">
        <v>59</v>
      </c>
      <c r="F26" s="169" t="s">
        <v>58</v>
      </c>
      <c r="G26" s="169" t="s">
        <v>59</v>
      </c>
      <c r="H26" s="169" t="s">
        <v>58</v>
      </c>
      <c r="I26" s="169" t="s">
        <v>59</v>
      </c>
      <c r="J26" s="169" t="s">
        <v>58</v>
      </c>
      <c r="K26" s="169" t="s">
        <v>59</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三島町後期高齢者医療特別会計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0.06</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0.02</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0.01</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0.04</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0.04</v>
      </c>
    </row>
    <row r="30" spans="1:11" x14ac:dyDescent="0.15">
      <c r="A30" s="169" t="str">
        <f>IF(連結実質赤字比率に係る赤字・黒字の構成分析!C$40="",NA(),連結実質赤字比率に係る赤字・黒字の構成分析!C$40)</f>
        <v>三島町路線バス事業特別会計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0.21</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0.11</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0.28999999999999998</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0.13</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0.12</v>
      </c>
    </row>
    <row r="31" spans="1:11" x14ac:dyDescent="0.15">
      <c r="A31" s="169" t="str">
        <f>IF(連結実質赤字比率に係る赤字・黒字の構成分析!C$39="",NA(),連結実質赤字比率に係る赤字・黒字の構成分析!C$39)</f>
        <v>三島町国民健康保険特別会計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0.82</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0.42</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0.44</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0.51</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0.2</v>
      </c>
    </row>
    <row r="32" spans="1:11" x14ac:dyDescent="0.15">
      <c r="A32" s="169" t="str">
        <f>IF(連結実質赤字比率に係る赤字・黒字の構成分析!C$38="",NA(),連結実質赤字比率に係る赤字・黒字の構成分析!C$38)</f>
        <v>三島町農業集落排水事業特別会計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0.11</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0.14000000000000001</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0.04</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0.16</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0.61</v>
      </c>
    </row>
    <row r="33" spans="1:16" x14ac:dyDescent="0.15">
      <c r="A33" s="169" t="str">
        <f>IF(連結実質赤字比率に係る赤字・黒字の構成分析!C$37="",NA(),連結実質赤字比率に係る赤字・黒字の構成分析!C$37)</f>
        <v>三島町戸別合併処理浄化槽事業特別会計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0.1</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0.09</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0.03</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0.06</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1.43</v>
      </c>
    </row>
    <row r="34" spans="1:16" x14ac:dyDescent="0.15">
      <c r="A34" s="169" t="str">
        <f>IF(連結実質赤字比率に係る赤字・黒字の構成分析!C$36="",NA(),連結実質赤字比率に係る赤字・黒字の構成分析!C$36)</f>
        <v>三島町介護保険特別会計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2.2200000000000002</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2</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2.1800000000000002</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2.41</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3</v>
      </c>
    </row>
    <row r="35" spans="1:16" x14ac:dyDescent="0.15">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15.2</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13.14</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10.99</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7.03</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7.23</v>
      </c>
    </row>
    <row r="36" spans="1:16" x14ac:dyDescent="0.15">
      <c r="A36" s="169" t="str">
        <f>IF(連結実質赤字比率に係る赤字・黒字の構成分析!C$34="",NA(),連結実質赤字比率に係る赤字・黒字の構成分析!C$34)</f>
        <v>三島町簡易水道事業特別会計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0.42</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0.56000000000000005</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7.0000000000000007E-2</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0.04</v>
      </c>
      <c r="J36" s="169">
        <f>IF(ROUND(VALUE(SUBSTITUTE(連結実質赤字比率に係る赤字・黒字の構成分析!J$34,"▲", "-")), 2) &lt; 0, ABS(ROUND(VALUE(SUBSTITUTE(連結実質赤字比率に係る赤字・黒字の構成分析!J$34,"▲", "-")), 2)), NA())</f>
        <v>2.21</v>
      </c>
      <c r="K36" s="169" t="e">
        <f>IF(ROUND(VALUE(SUBSTITUTE(連結実質赤字比率に係る赤字・黒字の構成分析!J$34,"▲", "-")), 2) &gt;= 0, ABS(ROUND(VALUE(SUBSTITUTE(連結実質赤字比率に係る赤字・黒字の構成分析!J$34,"▲", "-")), 2)), NA())</f>
        <v>#N/A</v>
      </c>
    </row>
    <row r="39" spans="1:16" x14ac:dyDescent="0.15">
      <c r="A39" s="142" t="s">
        <v>60</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61</v>
      </c>
      <c r="C41" s="170"/>
      <c r="D41" s="170" t="s">
        <v>62</v>
      </c>
      <c r="E41" s="170" t="s">
        <v>61</v>
      </c>
      <c r="F41" s="170"/>
      <c r="G41" s="170" t="s">
        <v>62</v>
      </c>
      <c r="H41" s="170" t="s">
        <v>61</v>
      </c>
      <c r="I41" s="170"/>
      <c r="J41" s="170" t="s">
        <v>62</v>
      </c>
      <c r="K41" s="170" t="s">
        <v>61</v>
      </c>
      <c r="L41" s="170"/>
      <c r="M41" s="170" t="s">
        <v>62</v>
      </c>
      <c r="N41" s="170" t="s">
        <v>61</v>
      </c>
      <c r="O41" s="170"/>
      <c r="P41" s="170" t="s">
        <v>62</v>
      </c>
    </row>
    <row r="42" spans="1:16" x14ac:dyDescent="0.15">
      <c r="A42" s="170" t="s">
        <v>63</v>
      </c>
      <c r="B42" s="170"/>
      <c r="C42" s="170"/>
      <c r="D42" s="170">
        <f>'実質公債費比率（分子）の構造'!K$52</f>
        <v>227</v>
      </c>
      <c r="E42" s="170"/>
      <c r="F42" s="170"/>
      <c r="G42" s="170">
        <f>'実質公債費比率（分子）の構造'!L$52</f>
        <v>219</v>
      </c>
      <c r="H42" s="170"/>
      <c r="I42" s="170"/>
      <c r="J42" s="170">
        <f>'実質公債費比率（分子）の構造'!M$52</f>
        <v>249</v>
      </c>
      <c r="K42" s="170"/>
      <c r="L42" s="170"/>
      <c r="M42" s="170">
        <f>'実質公債費比率（分子）の構造'!N$52</f>
        <v>294</v>
      </c>
      <c r="N42" s="170"/>
      <c r="O42" s="170"/>
      <c r="P42" s="170">
        <f>'実質公債費比率（分子）の構造'!O$52</f>
        <v>307</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64</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15">
      <c r="A45" s="170" t="s">
        <v>65</v>
      </c>
      <c r="B45" s="170">
        <f>'実質公債費比率（分子）の構造'!K$49</f>
        <v>4</v>
      </c>
      <c r="C45" s="170"/>
      <c r="D45" s="170"/>
      <c r="E45" s="170">
        <f>'実質公債費比率（分子）の構造'!L$49</f>
        <v>4</v>
      </c>
      <c r="F45" s="170"/>
      <c r="G45" s="170"/>
      <c r="H45" s="170">
        <f>'実質公債費比率（分子）の構造'!M$49</f>
        <v>6</v>
      </c>
      <c r="I45" s="170"/>
      <c r="J45" s="170"/>
      <c r="K45" s="170">
        <f>'実質公債費比率（分子）の構造'!N$49</f>
        <v>5</v>
      </c>
      <c r="L45" s="170"/>
      <c r="M45" s="170"/>
      <c r="N45" s="170">
        <f>'実質公債費比率（分子）の構造'!O$49</f>
        <v>9</v>
      </c>
      <c r="O45" s="170"/>
      <c r="P45" s="170"/>
    </row>
    <row r="46" spans="1:16" x14ac:dyDescent="0.15">
      <c r="A46" s="170" t="s">
        <v>66</v>
      </c>
      <c r="B46" s="170">
        <f>'実質公債費比率（分子）の構造'!K$48</f>
        <v>44</v>
      </c>
      <c r="C46" s="170"/>
      <c r="D46" s="170"/>
      <c r="E46" s="170">
        <f>'実質公債費比率（分子）の構造'!L$48</f>
        <v>49</v>
      </c>
      <c r="F46" s="170"/>
      <c r="G46" s="170"/>
      <c r="H46" s="170">
        <f>'実質公債費比率（分子）の構造'!M$48</f>
        <v>62</v>
      </c>
      <c r="I46" s="170"/>
      <c r="J46" s="170"/>
      <c r="K46" s="170">
        <f>'実質公債費比率（分子）の構造'!N$48</f>
        <v>73</v>
      </c>
      <c r="L46" s="170"/>
      <c r="M46" s="170"/>
      <c r="N46" s="170">
        <f>'実質公債費比率（分子）の構造'!O$48</f>
        <v>87</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67</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68</v>
      </c>
      <c r="B49" s="170">
        <f>'実質公債費比率（分子）の構造'!K$45</f>
        <v>228</v>
      </c>
      <c r="C49" s="170"/>
      <c r="D49" s="170"/>
      <c r="E49" s="170">
        <f>'実質公債費比率（分子）の構造'!L$45</f>
        <v>233</v>
      </c>
      <c r="F49" s="170"/>
      <c r="G49" s="170"/>
      <c r="H49" s="170">
        <f>'実質公債費比率（分子）の構造'!M$45</f>
        <v>280</v>
      </c>
      <c r="I49" s="170"/>
      <c r="J49" s="170"/>
      <c r="K49" s="170">
        <f>'実質公債費比率（分子）の構造'!N$45</f>
        <v>367</v>
      </c>
      <c r="L49" s="170"/>
      <c r="M49" s="170"/>
      <c r="N49" s="170">
        <f>'実質公債費比率（分子）の構造'!O$45</f>
        <v>420</v>
      </c>
      <c r="O49" s="170"/>
      <c r="P49" s="170"/>
    </row>
    <row r="50" spans="1:16" x14ac:dyDescent="0.15">
      <c r="A50" s="170" t="s">
        <v>69</v>
      </c>
      <c r="B50" s="170" t="e">
        <f>NA()</f>
        <v>#N/A</v>
      </c>
      <c r="C50" s="170">
        <f>IF(ISNUMBER('実質公債費比率（分子）の構造'!K$53),'実質公債費比率（分子）の構造'!K$53,NA())</f>
        <v>49</v>
      </c>
      <c r="D50" s="170" t="e">
        <f>NA()</f>
        <v>#N/A</v>
      </c>
      <c r="E50" s="170" t="e">
        <f>NA()</f>
        <v>#N/A</v>
      </c>
      <c r="F50" s="170">
        <f>IF(ISNUMBER('実質公債費比率（分子）の構造'!L$53),'実質公債費比率（分子）の構造'!L$53,NA())</f>
        <v>67</v>
      </c>
      <c r="G50" s="170" t="e">
        <f>NA()</f>
        <v>#N/A</v>
      </c>
      <c r="H50" s="170" t="e">
        <f>NA()</f>
        <v>#N/A</v>
      </c>
      <c r="I50" s="170">
        <f>IF(ISNUMBER('実質公債費比率（分子）の構造'!M$53),'実質公債費比率（分子）の構造'!M$53,NA())</f>
        <v>99</v>
      </c>
      <c r="J50" s="170" t="e">
        <f>NA()</f>
        <v>#N/A</v>
      </c>
      <c r="K50" s="170" t="e">
        <f>NA()</f>
        <v>#N/A</v>
      </c>
      <c r="L50" s="170">
        <f>IF(ISNUMBER('実質公債費比率（分子）の構造'!N$53),'実質公債費比率（分子）の構造'!N$53,NA())</f>
        <v>151</v>
      </c>
      <c r="M50" s="170" t="e">
        <f>NA()</f>
        <v>#N/A</v>
      </c>
      <c r="N50" s="170" t="e">
        <f>NA()</f>
        <v>#N/A</v>
      </c>
      <c r="O50" s="170">
        <f>IF(ISNUMBER('実質公債費比率（分子）の構造'!O$53),'実質公債費比率（分子）の構造'!O$53,NA())</f>
        <v>209</v>
      </c>
      <c r="P50" s="170" t="e">
        <f>NA()</f>
        <v>#N/A</v>
      </c>
    </row>
    <row r="53" spans="1:16" x14ac:dyDescent="0.15">
      <c r="A53" s="142" t="s">
        <v>70</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71</v>
      </c>
      <c r="C55" s="169"/>
      <c r="D55" s="169" t="s">
        <v>72</v>
      </c>
      <c r="E55" s="169" t="s">
        <v>71</v>
      </c>
      <c r="F55" s="169"/>
      <c r="G55" s="169" t="s">
        <v>72</v>
      </c>
      <c r="H55" s="169" t="s">
        <v>71</v>
      </c>
      <c r="I55" s="169"/>
      <c r="J55" s="169" t="s">
        <v>72</v>
      </c>
      <c r="K55" s="169" t="s">
        <v>71</v>
      </c>
      <c r="L55" s="169"/>
      <c r="M55" s="169" t="s">
        <v>72</v>
      </c>
      <c r="N55" s="169" t="s">
        <v>71</v>
      </c>
      <c r="O55" s="169"/>
      <c r="P55" s="169" t="s">
        <v>72</v>
      </c>
    </row>
    <row r="56" spans="1:16" x14ac:dyDescent="0.15">
      <c r="A56" s="169" t="s">
        <v>43</v>
      </c>
      <c r="B56" s="169"/>
      <c r="C56" s="169"/>
      <c r="D56" s="169">
        <f>'将来負担比率（分子）の構造'!I$52</f>
        <v>3116</v>
      </c>
      <c r="E56" s="169"/>
      <c r="F56" s="169"/>
      <c r="G56" s="169">
        <f>'将来負担比率（分子）の構造'!J$52</f>
        <v>3237</v>
      </c>
      <c r="H56" s="169"/>
      <c r="I56" s="169"/>
      <c r="J56" s="169">
        <f>'将来負担比率（分子）の構造'!K$52</f>
        <v>3151</v>
      </c>
      <c r="K56" s="169"/>
      <c r="L56" s="169"/>
      <c r="M56" s="169">
        <f>'将来負担比率（分子）の構造'!L$52</f>
        <v>3035</v>
      </c>
      <c r="N56" s="169"/>
      <c r="O56" s="169"/>
      <c r="P56" s="169">
        <f>'将来負担比率（分子）の構造'!M$52</f>
        <v>3038</v>
      </c>
    </row>
    <row r="57" spans="1:16" x14ac:dyDescent="0.15">
      <c r="A57" s="169" t="s">
        <v>42</v>
      </c>
      <c r="B57" s="169"/>
      <c r="C57" s="169"/>
      <c r="D57" s="169">
        <f>'将来負担比率（分子）の構造'!I$51</f>
        <v>7</v>
      </c>
      <c r="E57" s="169"/>
      <c r="F57" s="169"/>
      <c r="G57" s="169">
        <f>'将来負担比率（分子）の構造'!J$51</f>
        <v>5</v>
      </c>
      <c r="H57" s="169"/>
      <c r="I57" s="169"/>
      <c r="J57" s="169">
        <f>'将来負担比率（分子）の構造'!K$51</f>
        <v>3</v>
      </c>
      <c r="K57" s="169"/>
      <c r="L57" s="169"/>
      <c r="M57" s="169">
        <f>'将来負担比率（分子）の構造'!L$51</f>
        <v>1</v>
      </c>
      <c r="N57" s="169"/>
      <c r="O57" s="169"/>
      <c r="P57" s="169" t="str">
        <f>'将来負担比率（分子）の構造'!M$51</f>
        <v>-</v>
      </c>
    </row>
    <row r="58" spans="1:16" x14ac:dyDescent="0.15">
      <c r="A58" s="169" t="s">
        <v>41</v>
      </c>
      <c r="B58" s="169"/>
      <c r="C58" s="169"/>
      <c r="D58" s="169">
        <f>'将来負担比率（分子）の構造'!I$50</f>
        <v>1757</v>
      </c>
      <c r="E58" s="169"/>
      <c r="F58" s="169"/>
      <c r="G58" s="169">
        <f>'将来負担比率（分子）の構造'!J$50</f>
        <v>1681</v>
      </c>
      <c r="H58" s="169"/>
      <c r="I58" s="169"/>
      <c r="J58" s="169">
        <f>'将来負担比率（分子）の構造'!K$50</f>
        <v>1722</v>
      </c>
      <c r="K58" s="169"/>
      <c r="L58" s="169"/>
      <c r="M58" s="169">
        <f>'将来負担比率（分子）の構造'!L$50</f>
        <v>1749</v>
      </c>
      <c r="N58" s="169"/>
      <c r="O58" s="169"/>
      <c r="P58" s="169">
        <f>'将来負担比率（分子）の構造'!M$50</f>
        <v>1512</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207</v>
      </c>
      <c r="C62" s="169"/>
      <c r="D62" s="169"/>
      <c r="E62" s="169">
        <f>'将来負担比率（分子）の構造'!J$45</f>
        <v>173</v>
      </c>
      <c r="F62" s="169"/>
      <c r="G62" s="169"/>
      <c r="H62" s="169">
        <f>'将来負担比率（分子）の構造'!K$45</f>
        <v>184</v>
      </c>
      <c r="I62" s="169"/>
      <c r="J62" s="169"/>
      <c r="K62" s="169">
        <f>'将来負担比率（分子）の構造'!L$45</f>
        <v>168</v>
      </c>
      <c r="L62" s="169"/>
      <c r="M62" s="169"/>
      <c r="N62" s="169">
        <f>'将来負担比率（分子）の構造'!M$45</f>
        <v>190</v>
      </c>
      <c r="O62" s="169"/>
      <c r="P62" s="169"/>
    </row>
    <row r="63" spans="1:16" x14ac:dyDescent="0.15">
      <c r="A63" s="169" t="s">
        <v>34</v>
      </c>
      <c r="B63" s="169">
        <f>'将来負担比率（分子）の構造'!I$44</f>
        <v>4</v>
      </c>
      <c r="C63" s="169"/>
      <c r="D63" s="169"/>
      <c r="E63" s="169">
        <f>'将来負担比率（分子）の構造'!J$44</f>
        <v>4</v>
      </c>
      <c r="F63" s="169"/>
      <c r="G63" s="169"/>
      <c r="H63" s="169">
        <f>'将来負担比率（分子）の構造'!K$44</f>
        <v>6</v>
      </c>
      <c r="I63" s="169"/>
      <c r="J63" s="169"/>
      <c r="K63" s="169">
        <f>'将来負担比率（分子）の構造'!L$44</f>
        <v>5</v>
      </c>
      <c r="L63" s="169"/>
      <c r="M63" s="169"/>
      <c r="N63" s="169">
        <f>'将来負担比率（分子）の構造'!M$44</f>
        <v>9</v>
      </c>
      <c r="O63" s="169"/>
      <c r="P63" s="169"/>
    </row>
    <row r="64" spans="1:16" x14ac:dyDescent="0.15">
      <c r="A64" s="169" t="s">
        <v>33</v>
      </c>
      <c r="B64" s="169">
        <f>'将来負担比率（分子）の構造'!I$43</f>
        <v>649</v>
      </c>
      <c r="C64" s="169"/>
      <c r="D64" s="169"/>
      <c r="E64" s="169">
        <f>'将来負担比率（分子）の構造'!J$43</f>
        <v>644</v>
      </c>
      <c r="F64" s="169"/>
      <c r="G64" s="169"/>
      <c r="H64" s="169">
        <f>'将来負担比率（分子）の構造'!K$43</f>
        <v>589</v>
      </c>
      <c r="I64" s="169"/>
      <c r="J64" s="169"/>
      <c r="K64" s="169">
        <f>'将来負担比率（分子）の構造'!L$43</f>
        <v>562</v>
      </c>
      <c r="L64" s="169"/>
      <c r="M64" s="169"/>
      <c r="N64" s="169">
        <f>'将来負担比率（分子）の構造'!M$43</f>
        <v>664</v>
      </c>
      <c r="O64" s="169"/>
      <c r="P64" s="169"/>
    </row>
    <row r="65" spans="1:16" x14ac:dyDescent="0.15">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15">
      <c r="A66" s="169" t="s">
        <v>31</v>
      </c>
      <c r="B66" s="169">
        <f>'将来負担比率（分子）の構造'!I$41</f>
        <v>3544</v>
      </c>
      <c r="C66" s="169"/>
      <c r="D66" s="169"/>
      <c r="E66" s="169">
        <f>'将来負担比率（分子）の構造'!J$41</f>
        <v>3779</v>
      </c>
      <c r="F66" s="169"/>
      <c r="G66" s="169"/>
      <c r="H66" s="169">
        <f>'将来負担比率（分子）の構造'!K$41</f>
        <v>3778</v>
      </c>
      <c r="I66" s="169"/>
      <c r="J66" s="169"/>
      <c r="K66" s="169">
        <f>'将来負担比率（分子）の構造'!L$41</f>
        <v>3614</v>
      </c>
      <c r="L66" s="169"/>
      <c r="M66" s="169"/>
      <c r="N66" s="169">
        <f>'将来負担比率（分子）の構造'!M$41</f>
        <v>3586</v>
      </c>
      <c r="O66" s="169"/>
      <c r="P66" s="169"/>
    </row>
    <row r="67" spans="1:16" x14ac:dyDescent="0.15">
      <c r="A67" s="169" t="s">
        <v>73</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74</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75</v>
      </c>
      <c r="B72" s="173">
        <f>基金残高に係る経年分析!F55</f>
        <v>816</v>
      </c>
      <c r="C72" s="173">
        <f>基金残高に係る経年分析!G55</f>
        <v>816</v>
      </c>
      <c r="D72" s="173">
        <f>基金残高に係る経年分析!H55</f>
        <v>573</v>
      </c>
    </row>
    <row r="73" spans="1:16" x14ac:dyDescent="0.15">
      <c r="A73" s="172" t="s">
        <v>76</v>
      </c>
      <c r="B73" s="173">
        <f>基金残高に係る経年分析!F56</f>
        <v>445</v>
      </c>
      <c r="C73" s="173">
        <f>基金残高に係る経年分析!G56</f>
        <v>465</v>
      </c>
      <c r="D73" s="173">
        <f>基金残高に係る経年分析!H56</f>
        <v>503</v>
      </c>
    </row>
    <row r="74" spans="1:16" x14ac:dyDescent="0.15">
      <c r="A74" s="172" t="s">
        <v>77</v>
      </c>
      <c r="B74" s="173">
        <f>基金残高に係る経年分析!F57</f>
        <v>564</v>
      </c>
      <c r="C74" s="173">
        <f>基金残高に係る経年分析!G57</f>
        <v>574</v>
      </c>
      <c r="D74" s="173">
        <f>基金残高に係る経年分析!H57</f>
        <v>546</v>
      </c>
    </row>
  </sheetData>
  <sheetProtection algorithmName="SHA-512" hashValue="/IikG324eDQIZwJ6Ia/mUtdDPRhOQ8zsAfC8zlDk/a8IOz82VmeszRrtGJkf53SQ5Vws4ObmhVov+JUHH3F2Vg==" saltValue="mEPKUdRU1CFFTWreVK2IA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04" t="s">
        <v>205</v>
      </c>
      <c r="DI1" s="705"/>
      <c r="DJ1" s="705"/>
      <c r="DK1" s="705"/>
      <c r="DL1" s="705"/>
      <c r="DM1" s="705"/>
      <c r="DN1" s="706"/>
      <c r="DO1" s="208"/>
      <c r="DP1" s="704" t="s">
        <v>206</v>
      </c>
      <c r="DQ1" s="705"/>
      <c r="DR1" s="705"/>
      <c r="DS1" s="705"/>
      <c r="DT1" s="705"/>
      <c r="DU1" s="705"/>
      <c r="DV1" s="705"/>
      <c r="DW1" s="705"/>
      <c r="DX1" s="705"/>
      <c r="DY1" s="705"/>
      <c r="DZ1" s="705"/>
      <c r="EA1" s="705"/>
      <c r="EB1" s="705"/>
      <c r="EC1" s="706"/>
      <c r="ED1" s="207"/>
      <c r="EE1" s="207"/>
      <c r="EF1" s="207"/>
      <c r="EG1" s="207"/>
      <c r="EH1" s="207"/>
      <c r="EI1" s="207"/>
      <c r="EJ1" s="207"/>
      <c r="EK1" s="207"/>
      <c r="EL1" s="207"/>
      <c r="EM1" s="207"/>
    </row>
    <row r="2" spans="2:143" ht="22.5" customHeight="1" x14ac:dyDescent="0.15">
      <c r="B2" s="209" t="s">
        <v>207</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66" t="s">
        <v>208</v>
      </c>
      <c r="C3" s="667"/>
      <c r="D3" s="667"/>
      <c r="E3" s="667"/>
      <c r="F3" s="667"/>
      <c r="G3" s="667"/>
      <c r="H3" s="667"/>
      <c r="I3" s="667"/>
      <c r="J3" s="667"/>
      <c r="K3" s="667"/>
      <c r="L3" s="667"/>
      <c r="M3" s="667"/>
      <c r="N3" s="667"/>
      <c r="O3" s="667"/>
      <c r="P3" s="667"/>
      <c r="Q3" s="667"/>
      <c r="R3" s="667"/>
      <c r="S3" s="667"/>
      <c r="T3" s="667"/>
      <c r="U3" s="667"/>
      <c r="V3" s="667"/>
      <c r="W3" s="667"/>
      <c r="X3" s="667"/>
      <c r="Y3" s="667"/>
      <c r="Z3" s="667"/>
      <c r="AA3" s="667"/>
      <c r="AB3" s="667"/>
      <c r="AC3" s="667"/>
      <c r="AD3" s="667"/>
      <c r="AE3" s="667"/>
      <c r="AF3" s="667"/>
      <c r="AG3" s="667"/>
      <c r="AH3" s="667"/>
      <c r="AI3" s="667"/>
      <c r="AJ3" s="667"/>
      <c r="AK3" s="667"/>
      <c r="AL3" s="667"/>
      <c r="AM3" s="667"/>
      <c r="AN3" s="667"/>
      <c r="AO3" s="667"/>
      <c r="AP3" s="666" t="s">
        <v>209</v>
      </c>
      <c r="AQ3" s="667"/>
      <c r="AR3" s="667"/>
      <c r="AS3" s="667"/>
      <c r="AT3" s="667"/>
      <c r="AU3" s="667"/>
      <c r="AV3" s="667"/>
      <c r="AW3" s="667"/>
      <c r="AX3" s="667"/>
      <c r="AY3" s="667"/>
      <c r="AZ3" s="667"/>
      <c r="BA3" s="667"/>
      <c r="BB3" s="667"/>
      <c r="BC3" s="667"/>
      <c r="BD3" s="667"/>
      <c r="BE3" s="667"/>
      <c r="BF3" s="667"/>
      <c r="BG3" s="667"/>
      <c r="BH3" s="667"/>
      <c r="BI3" s="667"/>
      <c r="BJ3" s="667"/>
      <c r="BK3" s="667"/>
      <c r="BL3" s="667"/>
      <c r="BM3" s="667"/>
      <c r="BN3" s="667"/>
      <c r="BO3" s="667"/>
      <c r="BP3" s="667"/>
      <c r="BQ3" s="667"/>
      <c r="BR3" s="667"/>
      <c r="BS3" s="667"/>
      <c r="BT3" s="667"/>
      <c r="BU3" s="667"/>
      <c r="BV3" s="667"/>
      <c r="BW3" s="667"/>
      <c r="BX3" s="667"/>
      <c r="BY3" s="667"/>
      <c r="BZ3" s="667"/>
      <c r="CA3" s="667"/>
      <c r="CB3" s="668"/>
      <c r="CD3" s="666" t="s">
        <v>210</v>
      </c>
      <c r="CE3" s="667"/>
      <c r="CF3" s="667"/>
      <c r="CG3" s="667"/>
      <c r="CH3" s="667"/>
      <c r="CI3" s="667"/>
      <c r="CJ3" s="667"/>
      <c r="CK3" s="667"/>
      <c r="CL3" s="667"/>
      <c r="CM3" s="667"/>
      <c r="CN3" s="667"/>
      <c r="CO3" s="667"/>
      <c r="CP3" s="667"/>
      <c r="CQ3" s="667"/>
      <c r="CR3" s="667"/>
      <c r="CS3" s="667"/>
      <c r="CT3" s="667"/>
      <c r="CU3" s="667"/>
      <c r="CV3" s="667"/>
      <c r="CW3" s="667"/>
      <c r="CX3" s="667"/>
      <c r="CY3" s="667"/>
      <c r="CZ3" s="667"/>
      <c r="DA3" s="667"/>
      <c r="DB3" s="667"/>
      <c r="DC3" s="667"/>
      <c r="DD3" s="667"/>
      <c r="DE3" s="667"/>
      <c r="DF3" s="667"/>
      <c r="DG3" s="667"/>
      <c r="DH3" s="667"/>
      <c r="DI3" s="667"/>
      <c r="DJ3" s="667"/>
      <c r="DK3" s="667"/>
      <c r="DL3" s="667"/>
      <c r="DM3" s="667"/>
      <c r="DN3" s="667"/>
      <c r="DO3" s="667"/>
      <c r="DP3" s="667"/>
      <c r="DQ3" s="667"/>
      <c r="DR3" s="667"/>
      <c r="DS3" s="667"/>
      <c r="DT3" s="667"/>
      <c r="DU3" s="667"/>
      <c r="DV3" s="667"/>
      <c r="DW3" s="667"/>
      <c r="DX3" s="667"/>
      <c r="DY3" s="667"/>
      <c r="DZ3" s="667"/>
      <c r="EA3" s="667"/>
      <c r="EB3" s="667"/>
      <c r="EC3" s="668"/>
    </row>
    <row r="4" spans="2:143" ht="11.25" customHeight="1" x14ac:dyDescent="0.15">
      <c r="B4" s="666" t="s">
        <v>1</v>
      </c>
      <c r="C4" s="667"/>
      <c r="D4" s="667"/>
      <c r="E4" s="667"/>
      <c r="F4" s="667"/>
      <c r="G4" s="667"/>
      <c r="H4" s="667"/>
      <c r="I4" s="667"/>
      <c r="J4" s="667"/>
      <c r="K4" s="667"/>
      <c r="L4" s="667"/>
      <c r="M4" s="667"/>
      <c r="N4" s="667"/>
      <c r="O4" s="667"/>
      <c r="P4" s="667"/>
      <c r="Q4" s="668"/>
      <c r="R4" s="666" t="s">
        <v>211</v>
      </c>
      <c r="S4" s="667"/>
      <c r="T4" s="667"/>
      <c r="U4" s="667"/>
      <c r="V4" s="667"/>
      <c r="W4" s="667"/>
      <c r="X4" s="667"/>
      <c r="Y4" s="668"/>
      <c r="Z4" s="666" t="s">
        <v>212</v>
      </c>
      <c r="AA4" s="667"/>
      <c r="AB4" s="667"/>
      <c r="AC4" s="668"/>
      <c r="AD4" s="666" t="s">
        <v>213</v>
      </c>
      <c r="AE4" s="667"/>
      <c r="AF4" s="667"/>
      <c r="AG4" s="667"/>
      <c r="AH4" s="667"/>
      <c r="AI4" s="667"/>
      <c r="AJ4" s="667"/>
      <c r="AK4" s="668"/>
      <c r="AL4" s="666" t="s">
        <v>212</v>
      </c>
      <c r="AM4" s="667"/>
      <c r="AN4" s="667"/>
      <c r="AO4" s="668"/>
      <c r="AP4" s="707" t="s">
        <v>214</v>
      </c>
      <c r="AQ4" s="707"/>
      <c r="AR4" s="707"/>
      <c r="AS4" s="707"/>
      <c r="AT4" s="707"/>
      <c r="AU4" s="707"/>
      <c r="AV4" s="707"/>
      <c r="AW4" s="707"/>
      <c r="AX4" s="707"/>
      <c r="AY4" s="707"/>
      <c r="AZ4" s="707"/>
      <c r="BA4" s="707"/>
      <c r="BB4" s="707"/>
      <c r="BC4" s="707"/>
      <c r="BD4" s="707"/>
      <c r="BE4" s="707"/>
      <c r="BF4" s="707"/>
      <c r="BG4" s="707" t="s">
        <v>215</v>
      </c>
      <c r="BH4" s="707"/>
      <c r="BI4" s="707"/>
      <c r="BJ4" s="707"/>
      <c r="BK4" s="707"/>
      <c r="BL4" s="707"/>
      <c r="BM4" s="707"/>
      <c r="BN4" s="707"/>
      <c r="BO4" s="707" t="s">
        <v>212</v>
      </c>
      <c r="BP4" s="707"/>
      <c r="BQ4" s="707"/>
      <c r="BR4" s="707"/>
      <c r="BS4" s="707" t="s">
        <v>216</v>
      </c>
      <c r="BT4" s="707"/>
      <c r="BU4" s="707"/>
      <c r="BV4" s="707"/>
      <c r="BW4" s="707"/>
      <c r="BX4" s="707"/>
      <c r="BY4" s="707"/>
      <c r="BZ4" s="707"/>
      <c r="CA4" s="707"/>
      <c r="CB4" s="707"/>
      <c r="CD4" s="666" t="s">
        <v>217</v>
      </c>
      <c r="CE4" s="667"/>
      <c r="CF4" s="667"/>
      <c r="CG4" s="667"/>
      <c r="CH4" s="667"/>
      <c r="CI4" s="667"/>
      <c r="CJ4" s="667"/>
      <c r="CK4" s="667"/>
      <c r="CL4" s="667"/>
      <c r="CM4" s="667"/>
      <c r="CN4" s="667"/>
      <c r="CO4" s="667"/>
      <c r="CP4" s="667"/>
      <c r="CQ4" s="667"/>
      <c r="CR4" s="667"/>
      <c r="CS4" s="667"/>
      <c r="CT4" s="667"/>
      <c r="CU4" s="667"/>
      <c r="CV4" s="667"/>
      <c r="CW4" s="667"/>
      <c r="CX4" s="667"/>
      <c r="CY4" s="667"/>
      <c r="CZ4" s="667"/>
      <c r="DA4" s="667"/>
      <c r="DB4" s="667"/>
      <c r="DC4" s="667"/>
      <c r="DD4" s="667"/>
      <c r="DE4" s="667"/>
      <c r="DF4" s="667"/>
      <c r="DG4" s="667"/>
      <c r="DH4" s="667"/>
      <c r="DI4" s="667"/>
      <c r="DJ4" s="667"/>
      <c r="DK4" s="667"/>
      <c r="DL4" s="667"/>
      <c r="DM4" s="667"/>
      <c r="DN4" s="667"/>
      <c r="DO4" s="667"/>
      <c r="DP4" s="667"/>
      <c r="DQ4" s="667"/>
      <c r="DR4" s="667"/>
      <c r="DS4" s="667"/>
      <c r="DT4" s="667"/>
      <c r="DU4" s="667"/>
      <c r="DV4" s="667"/>
      <c r="DW4" s="667"/>
      <c r="DX4" s="667"/>
      <c r="DY4" s="667"/>
      <c r="DZ4" s="667"/>
      <c r="EA4" s="667"/>
      <c r="EB4" s="667"/>
      <c r="EC4" s="668"/>
    </row>
    <row r="5" spans="2:143" ht="11.25" customHeight="1" x14ac:dyDescent="0.15">
      <c r="B5" s="663" t="s">
        <v>218</v>
      </c>
      <c r="C5" s="664"/>
      <c r="D5" s="664"/>
      <c r="E5" s="664"/>
      <c r="F5" s="664"/>
      <c r="G5" s="664"/>
      <c r="H5" s="664"/>
      <c r="I5" s="664"/>
      <c r="J5" s="664"/>
      <c r="K5" s="664"/>
      <c r="L5" s="664"/>
      <c r="M5" s="664"/>
      <c r="N5" s="664"/>
      <c r="O5" s="664"/>
      <c r="P5" s="664"/>
      <c r="Q5" s="665"/>
      <c r="R5" s="660">
        <v>171236</v>
      </c>
      <c r="S5" s="661"/>
      <c r="T5" s="661"/>
      <c r="U5" s="661"/>
      <c r="V5" s="661"/>
      <c r="W5" s="661"/>
      <c r="X5" s="661"/>
      <c r="Y5" s="689"/>
      <c r="Z5" s="702">
        <v>5.7</v>
      </c>
      <c r="AA5" s="702"/>
      <c r="AB5" s="702"/>
      <c r="AC5" s="702"/>
      <c r="AD5" s="703">
        <v>171236</v>
      </c>
      <c r="AE5" s="703"/>
      <c r="AF5" s="703"/>
      <c r="AG5" s="703"/>
      <c r="AH5" s="703"/>
      <c r="AI5" s="703"/>
      <c r="AJ5" s="703"/>
      <c r="AK5" s="703"/>
      <c r="AL5" s="690">
        <v>11.6</v>
      </c>
      <c r="AM5" s="673"/>
      <c r="AN5" s="673"/>
      <c r="AO5" s="691"/>
      <c r="AP5" s="663" t="s">
        <v>219</v>
      </c>
      <c r="AQ5" s="664"/>
      <c r="AR5" s="664"/>
      <c r="AS5" s="664"/>
      <c r="AT5" s="664"/>
      <c r="AU5" s="664"/>
      <c r="AV5" s="664"/>
      <c r="AW5" s="664"/>
      <c r="AX5" s="664"/>
      <c r="AY5" s="664"/>
      <c r="AZ5" s="664"/>
      <c r="BA5" s="664"/>
      <c r="BB5" s="664"/>
      <c r="BC5" s="664"/>
      <c r="BD5" s="664"/>
      <c r="BE5" s="664"/>
      <c r="BF5" s="665"/>
      <c r="BG5" s="614">
        <v>170020</v>
      </c>
      <c r="BH5" s="615"/>
      <c r="BI5" s="615"/>
      <c r="BJ5" s="615"/>
      <c r="BK5" s="615"/>
      <c r="BL5" s="615"/>
      <c r="BM5" s="615"/>
      <c r="BN5" s="616"/>
      <c r="BO5" s="650">
        <v>99.3</v>
      </c>
      <c r="BP5" s="650"/>
      <c r="BQ5" s="650"/>
      <c r="BR5" s="650"/>
      <c r="BS5" s="651" t="s">
        <v>124</v>
      </c>
      <c r="BT5" s="651"/>
      <c r="BU5" s="651"/>
      <c r="BV5" s="651"/>
      <c r="BW5" s="651"/>
      <c r="BX5" s="651"/>
      <c r="BY5" s="651"/>
      <c r="BZ5" s="651"/>
      <c r="CA5" s="651"/>
      <c r="CB5" s="682"/>
      <c r="CD5" s="666" t="s">
        <v>214</v>
      </c>
      <c r="CE5" s="667"/>
      <c r="CF5" s="667"/>
      <c r="CG5" s="667"/>
      <c r="CH5" s="667"/>
      <c r="CI5" s="667"/>
      <c r="CJ5" s="667"/>
      <c r="CK5" s="667"/>
      <c r="CL5" s="667"/>
      <c r="CM5" s="667"/>
      <c r="CN5" s="667"/>
      <c r="CO5" s="667"/>
      <c r="CP5" s="667"/>
      <c r="CQ5" s="668"/>
      <c r="CR5" s="666" t="s">
        <v>220</v>
      </c>
      <c r="CS5" s="667"/>
      <c r="CT5" s="667"/>
      <c r="CU5" s="667"/>
      <c r="CV5" s="667"/>
      <c r="CW5" s="667"/>
      <c r="CX5" s="667"/>
      <c r="CY5" s="668"/>
      <c r="CZ5" s="666" t="s">
        <v>212</v>
      </c>
      <c r="DA5" s="667"/>
      <c r="DB5" s="667"/>
      <c r="DC5" s="668"/>
      <c r="DD5" s="666" t="s">
        <v>221</v>
      </c>
      <c r="DE5" s="667"/>
      <c r="DF5" s="667"/>
      <c r="DG5" s="667"/>
      <c r="DH5" s="667"/>
      <c r="DI5" s="667"/>
      <c r="DJ5" s="667"/>
      <c r="DK5" s="667"/>
      <c r="DL5" s="667"/>
      <c r="DM5" s="667"/>
      <c r="DN5" s="667"/>
      <c r="DO5" s="667"/>
      <c r="DP5" s="668"/>
      <c r="DQ5" s="666" t="s">
        <v>222</v>
      </c>
      <c r="DR5" s="667"/>
      <c r="DS5" s="667"/>
      <c r="DT5" s="667"/>
      <c r="DU5" s="667"/>
      <c r="DV5" s="667"/>
      <c r="DW5" s="667"/>
      <c r="DX5" s="667"/>
      <c r="DY5" s="667"/>
      <c r="DZ5" s="667"/>
      <c r="EA5" s="667"/>
      <c r="EB5" s="667"/>
      <c r="EC5" s="668"/>
    </row>
    <row r="6" spans="2:143" ht="11.25" customHeight="1" x14ac:dyDescent="0.15">
      <c r="B6" s="611" t="s">
        <v>223</v>
      </c>
      <c r="C6" s="612"/>
      <c r="D6" s="612"/>
      <c r="E6" s="612"/>
      <c r="F6" s="612"/>
      <c r="G6" s="612"/>
      <c r="H6" s="612"/>
      <c r="I6" s="612"/>
      <c r="J6" s="612"/>
      <c r="K6" s="612"/>
      <c r="L6" s="612"/>
      <c r="M6" s="612"/>
      <c r="N6" s="612"/>
      <c r="O6" s="612"/>
      <c r="P6" s="612"/>
      <c r="Q6" s="613"/>
      <c r="R6" s="614">
        <v>20414</v>
      </c>
      <c r="S6" s="615"/>
      <c r="T6" s="615"/>
      <c r="U6" s="615"/>
      <c r="V6" s="615"/>
      <c r="W6" s="615"/>
      <c r="X6" s="615"/>
      <c r="Y6" s="616"/>
      <c r="Z6" s="650">
        <v>0.7</v>
      </c>
      <c r="AA6" s="650"/>
      <c r="AB6" s="650"/>
      <c r="AC6" s="650"/>
      <c r="AD6" s="651">
        <v>20414</v>
      </c>
      <c r="AE6" s="651"/>
      <c r="AF6" s="651"/>
      <c r="AG6" s="651"/>
      <c r="AH6" s="651"/>
      <c r="AI6" s="651"/>
      <c r="AJ6" s="651"/>
      <c r="AK6" s="651"/>
      <c r="AL6" s="617">
        <v>1.4</v>
      </c>
      <c r="AM6" s="618"/>
      <c r="AN6" s="618"/>
      <c r="AO6" s="652"/>
      <c r="AP6" s="611" t="s">
        <v>224</v>
      </c>
      <c r="AQ6" s="612"/>
      <c r="AR6" s="612"/>
      <c r="AS6" s="612"/>
      <c r="AT6" s="612"/>
      <c r="AU6" s="612"/>
      <c r="AV6" s="612"/>
      <c r="AW6" s="612"/>
      <c r="AX6" s="612"/>
      <c r="AY6" s="612"/>
      <c r="AZ6" s="612"/>
      <c r="BA6" s="612"/>
      <c r="BB6" s="612"/>
      <c r="BC6" s="612"/>
      <c r="BD6" s="612"/>
      <c r="BE6" s="612"/>
      <c r="BF6" s="613"/>
      <c r="BG6" s="614">
        <v>170020</v>
      </c>
      <c r="BH6" s="615"/>
      <c r="BI6" s="615"/>
      <c r="BJ6" s="615"/>
      <c r="BK6" s="615"/>
      <c r="BL6" s="615"/>
      <c r="BM6" s="615"/>
      <c r="BN6" s="616"/>
      <c r="BO6" s="650">
        <v>99.3</v>
      </c>
      <c r="BP6" s="650"/>
      <c r="BQ6" s="650"/>
      <c r="BR6" s="650"/>
      <c r="BS6" s="651" t="s">
        <v>124</v>
      </c>
      <c r="BT6" s="651"/>
      <c r="BU6" s="651"/>
      <c r="BV6" s="651"/>
      <c r="BW6" s="651"/>
      <c r="BX6" s="651"/>
      <c r="BY6" s="651"/>
      <c r="BZ6" s="651"/>
      <c r="CA6" s="651"/>
      <c r="CB6" s="682"/>
      <c r="CD6" s="663" t="s">
        <v>225</v>
      </c>
      <c r="CE6" s="664"/>
      <c r="CF6" s="664"/>
      <c r="CG6" s="664"/>
      <c r="CH6" s="664"/>
      <c r="CI6" s="664"/>
      <c r="CJ6" s="664"/>
      <c r="CK6" s="664"/>
      <c r="CL6" s="664"/>
      <c r="CM6" s="664"/>
      <c r="CN6" s="664"/>
      <c r="CO6" s="664"/>
      <c r="CP6" s="664"/>
      <c r="CQ6" s="665"/>
      <c r="CR6" s="614">
        <v>33964</v>
      </c>
      <c r="CS6" s="615"/>
      <c r="CT6" s="615"/>
      <c r="CU6" s="615"/>
      <c r="CV6" s="615"/>
      <c r="CW6" s="615"/>
      <c r="CX6" s="615"/>
      <c r="CY6" s="616"/>
      <c r="CZ6" s="690">
        <v>1.2</v>
      </c>
      <c r="DA6" s="673"/>
      <c r="DB6" s="673"/>
      <c r="DC6" s="692"/>
      <c r="DD6" s="620" t="s">
        <v>124</v>
      </c>
      <c r="DE6" s="615"/>
      <c r="DF6" s="615"/>
      <c r="DG6" s="615"/>
      <c r="DH6" s="615"/>
      <c r="DI6" s="615"/>
      <c r="DJ6" s="615"/>
      <c r="DK6" s="615"/>
      <c r="DL6" s="615"/>
      <c r="DM6" s="615"/>
      <c r="DN6" s="615"/>
      <c r="DO6" s="615"/>
      <c r="DP6" s="616"/>
      <c r="DQ6" s="620">
        <v>33964</v>
      </c>
      <c r="DR6" s="615"/>
      <c r="DS6" s="615"/>
      <c r="DT6" s="615"/>
      <c r="DU6" s="615"/>
      <c r="DV6" s="615"/>
      <c r="DW6" s="615"/>
      <c r="DX6" s="615"/>
      <c r="DY6" s="615"/>
      <c r="DZ6" s="615"/>
      <c r="EA6" s="615"/>
      <c r="EB6" s="615"/>
      <c r="EC6" s="649"/>
    </row>
    <row r="7" spans="2:143" ht="11.25" customHeight="1" x14ac:dyDescent="0.15">
      <c r="B7" s="611" t="s">
        <v>226</v>
      </c>
      <c r="C7" s="612"/>
      <c r="D7" s="612"/>
      <c r="E7" s="612"/>
      <c r="F7" s="612"/>
      <c r="G7" s="612"/>
      <c r="H7" s="612"/>
      <c r="I7" s="612"/>
      <c r="J7" s="612"/>
      <c r="K7" s="612"/>
      <c r="L7" s="612"/>
      <c r="M7" s="612"/>
      <c r="N7" s="612"/>
      <c r="O7" s="612"/>
      <c r="P7" s="612"/>
      <c r="Q7" s="613"/>
      <c r="R7" s="614">
        <v>40</v>
      </c>
      <c r="S7" s="615"/>
      <c r="T7" s="615"/>
      <c r="U7" s="615"/>
      <c r="V7" s="615"/>
      <c r="W7" s="615"/>
      <c r="X7" s="615"/>
      <c r="Y7" s="616"/>
      <c r="Z7" s="650">
        <v>0</v>
      </c>
      <c r="AA7" s="650"/>
      <c r="AB7" s="650"/>
      <c r="AC7" s="650"/>
      <c r="AD7" s="651">
        <v>40</v>
      </c>
      <c r="AE7" s="651"/>
      <c r="AF7" s="651"/>
      <c r="AG7" s="651"/>
      <c r="AH7" s="651"/>
      <c r="AI7" s="651"/>
      <c r="AJ7" s="651"/>
      <c r="AK7" s="651"/>
      <c r="AL7" s="617">
        <v>0</v>
      </c>
      <c r="AM7" s="618"/>
      <c r="AN7" s="618"/>
      <c r="AO7" s="652"/>
      <c r="AP7" s="611" t="s">
        <v>227</v>
      </c>
      <c r="AQ7" s="612"/>
      <c r="AR7" s="612"/>
      <c r="AS7" s="612"/>
      <c r="AT7" s="612"/>
      <c r="AU7" s="612"/>
      <c r="AV7" s="612"/>
      <c r="AW7" s="612"/>
      <c r="AX7" s="612"/>
      <c r="AY7" s="612"/>
      <c r="AZ7" s="612"/>
      <c r="BA7" s="612"/>
      <c r="BB7" s="612"/>
      <c r="BC7" s="612"/>
      <c r="BD7" s="612"/>
      <c r="BE7" s="612"/>
      <c r="BF7" s="613"/>
      <c r="BG7" s="614">
        <v>61096</v>
      </c>
      <c r="BH7" s="615"/>
      <c r="BI7" s="615"/>
      <c r="BJ7" s="615"/>
      <c r="BK7" s="615"/>
      <c r="BL7" s="615"/>
      <c r="BM7" s="615"/>
      <c r="BN7" s="616"/>
      <c r="BO7" s="650">
        <v>35.700000000000003</v>
      </c>
      <c r="BP7" s="650"/>
      <c r="BQ7" s="650"/>
      <c r="BR7" s="650"/>
      <c r="BS7" s="651" t="s">
        <v>124</v>
      </c>
      <c r="BT7" s="651"/>
      <c r="BU7" s="651"/>
      <c r="BV7" s="651"/>
      <c r="BW7" s="651"/>
      <c r="BX7" s="651"/>
      <c r="BY7" s="651"/>
      <c r="BZ7" s="651"/>
      <c r="CA7" s="651"/>
      <c r="CB7" s="682"/>
      <c r="CD7" s="611" t="s">
        <v>228</v>
      </c>
      <c r="CE7" s="612"/>
      <c r="CF7" s="612"/>
      <c r="CG7" s="612"/>
      <c r="CH7" s="612"/>
      <c r="CI7" s="612"/>
      <c r="CJ7" s="612"/>
      <c r="CK7" s="612"/>
      <c r="CL7" s="612"/>
      <c r="CM7" s="612"/>
      <c r="CN7" s="612"/>
      <c r="CO7" s="612"/>
      <c r="CP7" s="612"/>
      <c r="CQ7" s="613"/>
      <c r="CR7" s="614">
        <v>985914</v>
      </c>
      <c r="CS7" s="615"/>
      <c r="CT7" s="615"/>
      <c r="CU7" s="615"/>
      <c r="CV7" s="615"/>
      <c r="CW7" s="615"/>
      <c r="CX7" s="615"/>
      <c r="CY7" s="616"/>
      <c r="CZ7" s="650">
        <v>33.9</v>
      </c>
      <c r="DA7" s="650"/>
      <c r="DB7" s="650"/>
      <c r="DC7" s="650"/>
      <c r="DD7" s="620">
        <v>376317</v>
      </c>
      <c r="DE7" s="615"/>
      <c r="DF7" s="615"/>
      <c r="DG7" s="615"/>
      <c r="DH7" s="615"/>
      <c r="DI7" s="615"/>
      <c r="DJ7" s="615"/>
      <c r="DK7" s="615"/>
      <c r="DL7" s="615"/>
      <c r="DM7" s="615"/>
      <c r="DN7" s="615"/>
      <c r="DO7" s="615"/>
      <c r="DP7" s="616"/>
      <c r="DQ7" s="620">
        <v>725165</v>
      </c>
      <c r="DR7" s="615"/>
      <c r="DS7" s="615"/>
      <c r="DT7" s="615"/>
      <c r="DU7" s="615"/>
      <c r="DV7" s="615"/>
      <c r="DW7" s="615"/>
      <c r="DX7" s="615"/>
      <c r="DY7" s="615"/>
      <c r="DZ7" s="615"/>
      <c r="EA7" s="615"/>
      <c r="EB7" s="615"/>
      <c r="EC7" s="649"/>
    </row>
    <row r="8" spans="2:143" ht="11.25" customHeight="1" x14ac:dyDescent="0.15">
      <c r="B8" s="611" t="s">
        <v>229</v>
      </c>
      <c r="C8" s="612"/>
      <c r="D8" s="612"/>
      <c r="E8" s="612"/>
      <c r="F8" s="612"/>
      <c r="G8" s="612"/>
      <c r="H8" s="612"/>
      <c r="I8" s="612"/>
      <c r="J8" s="612"/>
      <c r="K8" s="612"/>
      <c r="L8" s="612"/>
      <c r="M8" s="612"/>
      <c r="N8" s="612"/>
      <c r="O8" s="612"/>
      <c r="P8" s="612"/>
      <c r="Q8" s="613"/>
      <c r="R8" s="614">
        <v>539</v>
      </c>
      <c r="S8" s="615"/>
      <c r="T8" s="615"/>
      <c r="U8" s="615"/>
      <c r="V8" s="615"/>
      <c r="W8" s="615"/>
      <c r="X8" s="615"/>
      <c r="Y8" s="616"/>
      <c r="Z8" s="650">
        <v>0</v>
      </c>
      <c r="AA8" s="650"/>
      <c r="AB8" s="650"/>
      <c r="AC8" s="650"/>
      <c r="AD8" s="651">
        <v>539</v>
      </c>
      <c r="AE8" s="651"/>
      <c r="AF8" s="651"/>
      <c r="AG8" s="651"/>
      <c r="AH8" s="651"/>
      <c r="AI8" s="651"/>
      <c r="AJ8" s="651"/>
      <c r="AK8" s="651"/>
      <c r="AL8" s="617">
        <v>0</v>
      </c>
      <c r="AM8" s="618"/>
      <c r="AN8" s="618"/>
      <c r="AO8" s="652"/>
      <c r="AP8" s="611" t="s">
        <v>230</v>
      </c>
      <c r="AQ8" s="612"/>
      <c r="AR8" s="612"/>
      <c r="AS8" s="612"/>
      <c r="AT8" s="612"/>
      <c r="AU8" s="612"/>
      <c r="AV8" s="612"/>
      <c r="AW8" s="612"/>
      <c r="AX8" s="612"/>
      <c r="AY8" s="612"/>
      <c r="AZ8" s="612"/>
      <c r="BA8" s="612"/>
      <c r="BB8" s="612"/>
      <c r="BC8" s="612"/>
      <c r="BD8" s="612"/>
      <c r="BE8" s="612"/>
      <c r="BF8" s="613"/>
      <c r="BG8" s="614">
        <v>2215</v>
      </c>
      <c r="BH8" s="615"/>
      <c r="BI8" s="615"/>
      <c r="BJ8" s="615"/>
      <c r="BK8" s="615"/>
      <c r="BL8" s="615"/>
      <c r="BM8" s="615"/>
      <c r="BN8" s="616"/>
      <c r="BO8" s="650">
        <v>1.3</v>
      </c>
      <c r="BP8" s="650"/>
      <c r="BQ8" s="650"/>
      <c r="BR8" s="650"/>
      <c r="BS8" s="651" t="s">
        <v>124</v>
      </c>
      <c r="BT8" s="651"/>
      <c r="BU8" s="651"/>
      <c r="BV8" s="651"/>
      <c r="BW8" s="651"/>
      <c r="BX8" s="651"/>
      <c r="BY8" s="651"/>
      <c r="BZ8" s="651"/>
      <c r="CA8" s="651"/>
      <c r="CB8" s="682"/>
      <c r="CD8" s="611" t="s">
        <v>231</v>
      </c>
      <c r="CE8" s="612"/>
      <c r="CF8" s="612"/>
      <c r="CG8" s="612"/>
      <c r="CH8" s="612"/>
      <c r="CI8" s="612"/>
      <c r="CJ8" s="612"/>
      <c r="CK8" s="612"/>
      <c r="CL8" s="612"/>
      <c r="CM8" s="612"/>
      <c r="CN8" s="612"/>
      <c r="CO8" s="612"/>
      <c r="CP8" s="612"/>
      <c r="CQ8" s="613"/>
      <c r="CR8" s="614">
        <v>316319</v>
      </c>
      <c r="CS8" s="615"/>
      <c r="CT8" s="615"/>
      <c r="CU8" s="615"/>
      <c r="CV8" s="615"/>
      <c r="CW8" s="615"/>
      <c r="CX8" s="615"/>
      <c r="CY8" s="616"/>
      <c r="CZ8" s="650">
        <v>10.9</v>
      </c>
      <c r="DA8" s="650"/>
      <c r="DB8" s="650"/>
      <c r="DC8" s="650"/>
      <c r="DD8" s="620">
        <v>10197</v>
      </c>
      <c r="DE8" s="615"/>
      <c r="DF8" s="615"/>
      <c r="DG8" s="615"/>
      <c r="DH8" s="615"/>
      <c r="DI8" s="615"/>
      <c r="DJ8" s="615"/>
      <c r="DK8" s="615"/>
      <c r="DL8" s="615"/>
      <c r="DM8" s="615"/>
      <c r="DN8" s="615"/>
      <c r="DO8" s="615"/>
      <c r="DP8" s="616"/>
      <c r="DQ8" s="620">
        <v>207225</v>
      </c>
      <c r="DR8" s="615"/>
      <c r="DS8" s="615"/>
      <c r="DT8" s="615"/>
      <c r="DU8" s="615"/>
      <c r="DV8" s="615"/>
      <c r="DW8" s="615"/>
      <c r="DX8" s="615"/>
      <c r="DY8" s="615"/>
      <c r="DZ8" s="615"/>
      <c r="EA8" s="615"/>
      <c r="EB8" s="615"/>
      <c r="EC8" s="649"/>
    </row>
    <row r="9" spans="2:143" ht="11.25" customHeight="1" x14ac:dyDescent="0.15">
      <c r="B9" s="611" t="s">
        <v>232</v>
      </c>
      <c r="C9" s="612"/>
      <c r="D9" s="612"/>
      <c r="E9" s="612"/>
      <c r="F9" s="612"/>
      <c r="G9" s="612"/>
      <c r="H9" s="612"/>
      <c r="I9" s="612"/>
      <c r="J9" s="612"/>
      <c r="K9" s="612"/>
      <c r="L9" s="612"/>
      <c r="M9" s="612"/>
      <c r="N9" s="612"/>
      <c r="O9" s="612"/>
      <c r="P9" s="612"/>
      <c r="Q9" s="613"/>
      <c r="R9" s="614">
        <v>582</v>
      </c>
      <c r="S9" s="615"/>
      <c r="T9" s="615"/>
      <c r="U9" s="615"/>
      <c r="V9" s="615"/>
      <c r="W9" s="615"/>
      <c r="X9" s="615"/>
      <c r="Y9" s="616"/>
      <c r="Z9" s="650">
        <v>0</v>
      </c>
      <c r="AA9" s="650"/>
      <c r="AB9" s="650"/>
      <c r="AC9" s="650"/>
      <c r="AD9" s="651">
        <v>582</v>
      </c>
      <c r="AE9" s="651"/>
      <c r="AF9" s="651"/>
      <c r="AG9" s="651"/>
      <c r="AH9" s="651"/>
      <c r="AI9" s="651"/>
      <c r="AJ9" s="651"/>
      <c r="AK9" s="651"/>
      <c r="AL9" s="617">
        <v>0</v>
      </c>
      <c r="AM9" s="618"/>
      <c r="AN9" s="618"/>
      <c r="AO9" s="652"/>
      <c r="AP9" s="611" t="s">
        <v>233</v>
      </c>
      <c r="AQ9" s="612"/>
      <c r="AR9" s="612"/>
      <c r="AS9" s="612"/>
      <c r="AT9" s="612"/>
      <c r="AU9" s="612"/>
      <c r="AV9" s="612"/>
      <c r="AW9" s="612"/>
      <c r="AX9" s="612"/>
      <c r="AY9" s="612"/>
      <c r="AZ9" s="612"/>
      <c r="BA9" s="612"/>
      <c r="BB9" s="612"/>
      <c r="BC9" s="612"/>
      <c r="BD9" s="612"/>
      <c r="BE9" s="612"/>
      <c r="BF9" s="613"/>
      <c r="BG9" s="614">
        <v>52599</v>
      </c>
      <c r="BH9" s="615"/>
      <c r="BI9" s="615"/>
      <c r="BJ9" s="615"/>
      <c r="BK9" s="615"/>
      <c r="BL9" s="615"/>
      <c r="BM9" s="615"/>
      <c r="BN9" s="616"/>
      <c r="BO9" s="650">
        <v>30.7</v>
      </c>
      <c r="BP9" s="650"/>
      <c r="BQ9" s="650"/>
      <c r="BR9" s="650"/>
      <c r="BS9" s="651" t="s">
        <v>124</v>
      </c>
      <c r="BT9" s="651"/>
      <c r="BU9" s="651"/>
      <c r="BV9" s="651"/>
      <c r="BW9" s="651"/>
      <c r="BX9" s="651"/>
      <c r="BY9" s="651"/>
      <c r="BZ9" s="651"/>
      <c r="CA9" s="651"/>
      <c r="CB9" s="682"/>
      <c r="CD9" s="611" t="s">
        <v>234</v>
      </c>
      <c r="CE9" s="612"/>
      <c r="CF9" s="612"/>
      <c r="CG9" s="612"/>
      <c r="CH9" s="612"/>
      <c r="CI9" s="612"/>
      <c r="CJ9" s="612"/>
      <c r="CK9" s="612"/>
      <c r="CL9" s="612"/>
      <c r="CM9" s="612"/>
      <c r="CN9" s="612"/>
      <c r="CO9" s="612"/>
      <c r="CP9" s="612"/>
      <c r="CQ9" s="613"/>
      <c r="CR9" s="614">
        <v>200948</v>
      </c>
      <c r="CS9" s="615"/>
      <c r="CT9" s="615"/>
      <c r="CU9" s="615"/>
      <c r="CV9" s="615"/>
      <c r="CW9" s="615"/>
      <c r="CX9" s="615"/>
      <c r="CY9" s="616"/>
      <c r="CZ9" s="650">
        <v>6.9</v>
      </c>
      <c r="DA9" s="650"/>
      <c r="DB9" s="650"/>
      <c r="DC9" s="650"/>
      <c r="DD9" s="620" t="s">
        <v>124</v>
      </c>
      <c r="DE9" s="615"/>
      <c r="DF9" s="615"/>
      <c r="DG9" s="615"/>
      <c r="DH9" s="615"/>
      <c r="DI9" s="615"/>
      <c r="DJ9" s="615"/>
      <c r="DK9" s="615"/>
      <c r="DL9" s="615"/>
      <c r="DM9" s="615"/>
      <c r="DN9" s="615"/>
      <c r="DO9" s="615"/>
      <c r="DP9" s="616"/>
      <c r="DQ9" s="620">
        <v>181726</v>
      </c>
      <c r="DR9" s="615"/>
      <c r="DS9" s="615"/>
      <c r="DT9" s="615"/>
      <c r="DU9" s="615"/>
      <c r="DV9" s="615"/>
      <c r="DW9" s="615"/>
      <c r="DX9" s="615"/>
      <c r="DY9" s="615"/>
      <c r="DZ9" s="615"/>
      <c r="EA9" s="615"/>
      <c r="EB9" s="615"/>
      <c r="EC9" s="649"/>
    </row>
    <row r="10" spans="2:143" ht="11.25" customHeight="1" x14ac:dyDescent="0.15">
      <c r="B10" s="611" t="s">
        <v>235</v>
      </c>
      <c r="C10" s="612"/>
      <c r="D10" s="612"/>
      <c r="E10" s="612"/>
      <c r="F10" s="612"/>
      <c r="G10" s="612"/>
      <c r="H10" s="612"/>
      <c r="I10" s="612"/>
      <c r="J10" s="612"/>
      <c r="K10" s="612"/>
      <c r="L10" s="612"/>
      <c r="M10" s="612"/>
      <c r="N10" s="612"/>
      <c r="O10" s="612"/>
      <c r="P10" s="612"/>
      <c r="Q10" s="613"/>
      <c r="R10" s="614" t="s">
        <v>124</v>
      </c>
      <c r="S10" s="615"/>
      <c r="T10" s="615"/>
      <c r="U10" s="615"/>
      <c r="V10" s="615"/>
      <c r="W10" s="615"/>
      <c r="X10" s="615"/>
      <c r="Y10" s="616"/>
      <c r="Z10" s="650" t="s">
        <v>124</v>
      </c>
      <c r="AA10" s="650"/>
      <c r="AB10" s="650"/>
      <c r="AC10" s="650"/>
      <c r="AD10" s="651" t="s">
        <v>124</v>
      </c>
      <c r="AE10" s="651"/>
      <c r="AF10" s="651"/>
      <c r="AG10" s="651"/>
      <c r="AH10" s="651"/>
      <c r="AI10" s="651"/>
      <c r="AJ10" s="651"/>
      <c r="AK10" s="651"/>
      <c r="AL10" s="617" t="s">
        <v>124</v>
      </c>
      <c r="AM10" s="618"/>
      <c r="AN10" s="618"/>
      <c r="AO10" s="652"/>
      <c r="AP10" s="611" t="s">
        <v>236</v>
      </c>
      <c r="AQ10" s="612"/>
      <c r="AR10" s="612"/>
      <c r="AS10" s="612"/>
      <c r="AT10" s="612"/>
      <c r="AU10" s="612"/>
      <c r="AV10" s="612"/>
      <c r="AW10" s="612"/>
      <c r="AX10" s="612"/>
      <c r="AY10" s="612"/>
      <c r="AZ10" s="612"/>
      <c r="BA10" s="612"/>
      <c r="BB10" s="612"/>
      <c r="BC10" s="612"/>
      <c r="BD10" s="612"/>
      <c r="BE10" s="612"/>
      <c r="BF10" s="613"/>
      <c r="BG10" s="614">
        <v>3622</v>
      </c>
      <c r="BH10" s="615"/>
      <c r="BI10" s="615"/>
      <c r="BJ10" s="615"/>
      <c r="BK10" s="615"/>
      <c r="BL10" s="615"/>
      <c r="BM10" s="615"/>
      <c r="BN10" s="616"/>
      <c r="BO10" s="650">
        <v>2.1</v>
      </c>
      <c r="BP10" s="650"/>
      <c r="BQ10" s="650"/>
      <c r="BR10" s="650"/>
      <c r="BS10" s="651" t="s">
        <v>124</v>
      </c>
      <c r="BT10" s="651"/>
      <c r="BU10" s="651"/>
      <c r="BV10" s="651"/>
      <c r="BW10" s="651"/>
      <c r="BX10" s="651"/>
      <c r="BY10" s="651"/>
      <c r="BZ10" s="651"/>
      <c r="CA10" s="651"/>
      <c r="CB10" s="682"/>
      <c r="CD10" s="611" t="s">
        <v>237</v>
      </c>
      <c r="CE10" s="612"/>
      <c r="CF10" s="612"/>
      <c r="CG10" s="612"/>
      <c r="CH10" s="612"/>
      <c r="CI10" s="612"/>
      <c r="CJ10" s="612"/>
      <c r="CK10" s="612"/>
      <c r="CL10" s="612"/>
      <c r="CM10" s="612"/>
      <c r="CN10" s="612"/>
      <c r="CO10" s="612"/>
      <c r="CP10" s="612"/>
      <c r="CQ10" s="613"/>
      <c r="CR10" s="614" t="s">
        <v>124</v>
      </c>
      <c r="CS10" s="615"/>
      <c r="CT10" s="615"/>
      <c r="CU10" s="615"/>
      <c r="CV10" s="615"/>
      <c r="CW10" s="615"/>
      <c r="CX10" s="615"/>
      <c r="CY10" s="616"/>
      <c r="CZ10" s="650" t="s">
        <v>124</v>
      </c>
      <c r="DA10" s="650"/>
      <c r="DB10" s="650"/>
      <c r="DC10" s="650"/>
      <c r="DD10" s="620" t="s">
        <v>124</v>
      </c>
      <c r="DE10" s="615"/>
      <c r="DF10" s="615"/>
      <c r="DG10" s="615"/>
      <c r="DH10" s="615"/>
      <c r="DI10" s="615"/>
      <c r="DJ10" s="615"/>
      <c r="DK10" s="615"/>
      <c r="DL10" s="615"/>
      <c r="DM10" s="615"/>
      <c r="DN10" s="615"/>
      <c r="DO10" s="615"/>
      <c r="DP10" s="616"/>
      <c r="DQ10" s="620" t="s">
        <v>124</v>
      </c>
      <c r="DR10" s="615"/>
      <c r="DS10" s="615"/>
      <c r="DT10" s="615"/>
      <c r="DU10" s="615"/>
      <c r="DV10" s="615"/>
      <c r="DW10" s="615"/>
      <c r="DX10" s="615"/>
      <c r="DY10" s="615"/>
      <c r="DZ10" s="615"/>
      <c r="EA10" s="615"/>
      <c r="EB10" s="615"/>
      <c r="EC10" s="649"/>
    </row>
    <row r="11" spans="2:143" ht="11.25" customHeight="1" x14ac:dyDescent="0.15">
      <c r="B11" s="611" t="s">
        <v>238</v>
      </c>
      <c r="C11" s="612"/>
      <c r="D11" s="612"/>
      <c r="E11" s="612"/>
      <c r="F11" s="612"/>
      <c r="G11" s="612"/>
      <c r="H11" s="612"/>
      <c r="I11" s="612"/>
      <c r="J11" s="612"/>
      <c r="K11" s="612"/>
      <c r="L11" s="612"/>
      <c r="M11" s="612"/>
      <c r="N11" s="612"/>
      <c r="O11" s="612"/>
      <c r="P11" s="612"/>
      <c r="Q11" s="613"/>
      <c r="R11" s="614">
        <v>38103</v>
      </c>
      <c r="S11" s="615"/>
      <c r="T11" s="615"/>
      <c r="U11" s="615"/>
      <c r="V11" s="615"/>
      <c r="W11" s="615"/>
      <c r="X11" s="615"/>
      <c r="Y11" s="616"/>
      <c r="Z11" s="617">
        <v>1.3</v>
      </c>
      <c r="AA11" s="618"/>
      <c r="AB11" s="618"/>
      <c r="AC11" s="619"/>
      <c r="AD11" s="620">
        <v>38103</v>
      </c>
      <c r="AE11" s="615"/>
      <c r="AF11" s="615"/>
      <c r="AG11" s="615"/>
      <c r="AH11" s="615"/>
      <c r="AI11" s="615"/>
      <c r="AJ11" s="615"/>
      <c r="AK11" s="616"/>
      <c r="AL11" s="617">
        <v>2.6</v>
      </c>
      <c r="AM11" s="618"/>
      <c r="AN11" s="618"/>
      <c r="AO11" s="652"/>
      <c r="AP11" s="611" t="s">
        <v>239</v>
      </c>
      <c r="AQ11" s="612"/>
      <c r="AR11" s="612"/>
      <c r="AS11" s="612"/>
      <c r="AT11" s="612"/>
      <c r="AU11" s="612"/>
      <c r="AV11" s="612"/>
      <c r="AW11" s="612"/>
      <c r="AX11" s="612"/>
      <c r="AY11" s="612"/>
      <c r="AZ11" s="612"/>
      <c r="BA11" s="612"/>
      <c r="BB11" s="612"/>
      <c r="BC11" s="612"/>
      <c r="BD11" s="612"/>
      <c r="BE11" s="612"/>
      <c r="BF11" s="613"/>
      <c r="BG11" s="614">
        <v>2660</v>
      </c>
      <c r="BH11" s="615"/>
      <c r="BI11" s="615"/>
      <c r="BJ11" s="615"/>
      <c r="BK11" s="615"/>
      <c r="BL11" s="615"/>
      <c r="BM11" s="615"/>
      <c r="BN11" s="616"/>
      <c r="BO11" s="650">
        <v>1.6</v>
      </c>
      <c r="BP11" s="650"/>
      <c r="BQ11" s="650"/>
      <c r="BR11" s="650"/>
      <c r="BS11" s="651" t="s">
        <v>124</v>
      </c>
      <c r="BT11" s="651"/>
      <c r="BU11" s="651"/>
      <c r="BV11" s="651"/>
      <c r="BW11" s="651"/>
      <c r="BX11" s="651"/>
      <c r="BY11" s="651"/>
      <c r="BZ11" s="651"/>
      <c r="CA11" s="651"/>
      <c r="CB11" s="682"/>
      <c r="CD11" s="611" t="s">
        <v>240</v>
      </c>
      <c r="CE11" s="612"/>
      <c r="CF11" s="612"/>
      <c r="CG11" s="612"/>
      <c r="CH11" s="612"/>
      <c r="CI11" s="612"/>
      <c r="CJ11" s="612"/>
      <c r="CK11" s="612"/>
      <c r="CL11" s="612"/>
      <c r="CM11" s="612"/>
      <c r="CN11" s="612"/>
      <c r="CO11" s="612"/>
      <c r="CP11" s="612"/>
      <c r="CQ11" s="613"/>
      <c r="CR11" s="614">
        <v>466325</v>
      </c>
      <c r="CS11" s="615"/>
      <c r="CT11" s="615"/>
      <c r="CU11" s="615"/>
      <c r="CV11" s="615"/>
      <c r="CW11" s="615"/>
      <c r="CX11" s="615"/>
      <c r="CY11" s="616"/>
      <c r="CZ11" s="650">
        <v>16.100000000000001</v>
      </c>
      <c r="DA11" s="650"/>
      <c r="DB11" s="650"/>
      <c r="DC11" s="650"/>
      <c r="DD11" s="620">
        <v>354655</v>
      </c>
      <c r="DE11" s="615"/>
      <c r="DF11" s="615"/>
      <c r="DG11" s="615"/>
      <c r="DH11" s="615"/>
      <c r="DI11" s="615"/>
      <c r="DJ11" s="615"/>
      <c r="DK11" s="615"/>
      <c r="DL11" s="615"/>
      <c r="DM11" s="615"/>
      <c r="DN11" s="615"/>
      <c r="DO11" s="615"/>
      <c r="DP11" s="616"/>
      <c r="DQ11" s="620">
        <v>78414</v>
      </c>
      <c r="DR11" s="615"/>
      <c r="DS11" s="615"/>
      <c r="DT11" s="615"/>
      <c r="DU11" s="615"/>
      <c r="DV11" s="615"/>
      <c r="DW11" s="615"/>
      <c r="DX11" s="615"/>
      <c r="DY11" s="615"/>
      <c r="DZ11" s="615"/>
      <c r="EA11" s="615"/>
      <c r="EB11" s="615"/>
      <c r="EC11" s="649"/>
    </row>
    <row r="12" spans="2:143" ht="11.25" customHeight="1" x14ac:dyDescent="0.15">
      <c r="B12" s="611" t="s">
        <v>241</v>
      </c>
      <c r="C12" s="612"/>
      <c r="D12" s="612"/>
      <c r="E12" s="612"/>
      <c r="F12" s="612"/>
      <c r="G12" s="612"/>
      <c r="H12" s="612"/>
      <c r="I12" s="612"/>
      <c r="J12" s="612"/>
      <c r="K12" s="612"/>
      <c r="L12" s="612"/>
      <c r="M12" s="612"/>
      <c r="N12" s="612"/>
      <c r="O12" s="612"/>
      <c r="P12" s="612"/>
      <c r="Q12" s="613"/>
      <c r="R12" s="614" t="s">
        <v>124</v>
      </c>
      <c r="S12" s="615"/>
      <c r="T12" s="615"/>
      <c r="U12" s="615"/>
      <c r="V12" s="615"/>
      <c r="W12" s="615"/>
      <c r="X12" s="615"/>
      <c r="Y12" s="616"/>
      <c r="Z12" s="650" t="s">
        <v>124</v>
      </c>
      <c r="AA12" s="650"/>
      <c r="AB12" s="650"/>
      <c r="AC12" s="650"/>
      <c r="AD12" s="651" t="s">
        <v>124</v>
      </c>
      <c r="AE12" s="651"/>
      <c r="AF12" s="651"/>
      <c r="AG12" s="651"/>
      <c r="AH12" s="651"/>
      <c r="AI12" s="651"/>
      <c r="AJ12" s="651"/>
      <c r="AK12" s="651"/>
      <c r="AL12" s="617" t="s">
        <v>124</v>
      </c>
      <c r="AM12" s="618"/>
      <c r="AN12" s="618"/>
      <c r="AO12" s="652"/>
      <c r="AP12" s="611" t="s">
        <v>242</v>
      </c>
      <c r="AQ12" s="612"/>
      <c r="AR12" s="612"/>
      <c r="AS12" s="612"/>
      <c r="AT12" s="612"/>
      <c r="AU12" s="612"/>
      <c r="AV12" s="612"/>
      <c r="AW12" s="612"/>
      <c r="AX12" s="612"/>
      <c r="AY12" s="612"/>
      <c r="AZ12" s="612"/>
      <c r="BA12" s="612"/>
      <c r="BB12" s="612"/>
      <c r="BC12" s="612"/>
      <c r="BD12" s="612"/>
      <c r="BE12" s="612"/>
      <c r="BF12" s="613"/>
      <c r="BG12" s="614">
        <v>98255</v>
      </c>
      <c r="BH12" s="615"/>
      <c r="BI12" s="615"/>
      <c r="BJ12" s="615"/>
      <c r="BK12" s="615"/>
      <c r="BL12" s="615"/>
      <c r="BM12" s="615"/>
      <c r="BN12" s="616"/>
      <c r="BO12" s="650">
        <v>57.4</v>
      </c>
      <c r="BP12" s="650"/>
      <c r="BQ12" s="650"/>
      <c r="BR12" s="650"/>
      <c r="BS12" s="651" t="s">
        <v>124</v>
      </c>
      <c r="BT12" s="651"/>
      <c r="BU12" s="651"/>
      <c r="BV12" s="651"/>
      <c r="BW12" s="651"/>
      <c r="BX12" s="651"/>
      <c r="BY12" s="651"/>
      <c r="BZ12" s="651"/>
      <c r="CA12" s="651"/>
      <c r="CB12" s="682"/>
      <c r="CD12" s="611" t="s">
        <v>243</v>
      </c>
      <c r="CE12" s="612"/>
      <c r="CF12" s="612"/>
      <c r="CG12" s="612"/>
      <c r="CH12" s="612"/>
      <c r="CI12" s="612"/>
      <c r="CJ12" s="612"/>
      <c r="CK12" s="612"/>
      <c r="CL12" s="612"/>
      <c r="CM12" s="612"/>
      <c r="CN12" s="612"/>
      <c r="CO12" s="612"/>
      <c r="CP12" s="612"/>
      <c r="CQ12" s="613"/>
      <c r="CR12" s="614">
        <v>129821</v>
      </c>
      <c r="CS12" s="615"/>
      <c r="CT12" s="615"/>
      <c r="CU12" s="615"/>
      <c r="CV12" s="615"/>
      <c r="CW12" s="615"/>
      <c r="CX12" s="615"/>
      <c r="CY12" s="616"/>
      <c r="CZ12" s="650">
        <v>4.5</v>
      </c>
      <c r="DA12" s="650"/>
      <c r="DB12" s="650"/>
      <c r="DC12" s="650"/>
      <c r="DD12" s="620">
        <v>12464</v>
      </c>
      <c r="DE12" s="615"/>
      <c r="DF12" s="615"/>
      <c r="DG12" s="615"/>
      <c r="DH12" s="615"/>
      <c r="DI12" s="615"/>
      <c r="DJ12" s="615"/>
      <c r="DK12" s="615"/>
      <c r="DL12" s="615"/>
      <c r="DM12" s="615"/>
      <c r="DN12" s="615"/>
      <c r="DO12" s="615"/>
      <c r="DP12" s="616"/>
      <c r="DQ12" s="620">
        <v>104829</v>
      </c>
      <c r="DR12" s="615"/>
      <c r="DS12" s="615"/>
      <c r="DT12" s="615"/>
      <c r="DU12" s="615"/>
      <c r="DV12" s="615"/>
      <c r="DW12" s="615"/>
      <c r="DX12" s="615"/>
      <c r="DY12" s="615"/>
      <c r="DZ12" s="615"/>
      <c r="EA12" s="615"/>
      <c r="EB12" s="615"/>
      <c r="EC12" s="649"/>
    </row>
    <row r="13" spans="2:143" ht="11.25" customHeight="1" x14ac:dyDescent="0.15">
      <c r="B13" s="611" t="s">
        <v>244</v>
      </c>
      <c r="C13" s="612"/>
      <c r="D13" s="612"/>
      <c r="E13" s="612"/>
      <c r="F13" s="612"/>
      <c r="G13" s="612"/>
      <c r="H13" s="612"/>
      <c r="I13" s="612"/>
      <c r="J13" s="612"/>
      <c r="K13" s="612"/>
      <c r="L13" s="612"/>
      <c r="M13" s="612"/>
      <c r="N13" s="612"/>
      <c r="O13" s="612"/>
      <c r="P13" s="612"/>
      <c r="Q13" s="613"/>
      <c r="R13" s="614" t="s">
        <v>124</v>
      </c>
      <c r="S13" s="615"/>
      <c r="T13" s="615"/>
      <c r="U13" s="615"/>
      <c r="V13" s="615"/>
      <c r="W13" s="615"/>
      <c r="X13" s="615"/>
      <c r="Y13" s="616"/>
      <c r="Z13" s="650" t="s">
        <v>124</v>
      </c>
      <c r="AA13" s="650"/>
      <c r="AB13" s="650"/>
      <c r="AC13" s="650"/>
      <c r="AD13" s="651" t="s">
        <v>124</v>
      </c>
      <c r="AE13" s="651"/>
      <c r="AF13" s="651"/>
      <c r="AG13" s="651"/>
      <c r="AH13" s="651"/>
      <c r="AI13" s="651"/>
      <c r="AJ13" s="651"/>
      <c r="AK13" s="651"/>
      <c r="AL13" s="617" t="s">
        <v>124</v>
      </c>
      <c r="AM13" s="618"/>
      <c r="AN13" s="618"/>
      <c r="AO13" s="652"/>
      <c r="AP13" s="611" t="s">
        <v>245</v>
      </c>
      <c r="AQ13" s="612"/>
      <c r="AR13" s="612"/>
      <c r="AS13" s="612"/>
      <c r="AT13" s="612"/>
      <c r="AU13" s="612"/>
      <c r="AV13" s="612"/>
      <c r="AW13" s="612"/>
      <c r="AX13" s="612"/>
      <c r="AY13" s="612"/>
      <c r="AZ13" s="612"/>
      <c r="BA13" s="612"/>
      <c r="BB13" s="612"/>
      <c r="BC13" s="612"/>
      <c r="BD13" s="612"/>
      <c r="BE13" s="612"/>
      <c r="BF13" s="613"/>
      <c r="BG13" s="614">
        <v>96976</v>
      </c>
      <c r="BH13" s="615"/>
      <c r="BI13" s="615"/>
      <c r="BJ13" s="615"/>
      <c r="BK13" s="615"/>
      <c r="BL13" s="615"/>
      <c r="BM13" s="615"/>
      <c r="BN13" s="616"/>
      <c r="BO13" s="650">
        <v>56.6</v>
      </c>
      <c r="BP13" s="650"/>
      <c r="BQ13" s="650"/>
      <c r="BR13" s="650"/>
      <c r="BS13" s="651" t="s">
        <v>124</v>
      </c>
      <c r="BT13" s="651"/>
      <c r="BU13" s="651"/>
      <c r="BV13" s="651"/>
      <c r="BW13" s="651"/>
      <c r="BX13" s="651"/>
      <c r="BY13" s="651"/>
      <c r="BZ13" s="651"/>
      <c r="CA13" s="651"/>
      <c r="CB13" s="682"/>
      <c r="CD13" s="611" t="s">
        <v>246</v>
      </c>
      <c r="CE13" s="612"/>
      <c r="CF13" s="612"/>
      <c r="CG13" s="612"/>
      <c r="CH13" s="612"/>
      <c r="CI13" s="612"/>
      <c r="CJ13" s="612"/>
      <c r="CK13" s="612"/>
      <c r="CL13" s="612"/>
      <c r="CM13" s="612"/>
      <c r="CN13" s="612"/>
      <c r="CO13" s="612"/>
      <c r="CP13" s="612"/>
      <c r="CQ13" s="613"/>
      <c r="CR13" s="614">
        <v>111467</v>
      </c>
      <c r="CS13" s="615"/>
      <c r="CT13" s="615"/>
      <c r="CU13" s="615"/>
      <c r="CV13" s="615"/>
      <c r="CW13" s="615"/>
      <c r="CX13" s="615"/>
      <c r="CY13" s="616"/>
      <c r="CZ13" s="650">
        <v>3.8</v>
      </c>
      <c r="DA13" s="650"/>
      <c r="DB13" s="650"/>
      <c r="DC13" s="650"/>
      <c r="DD13" s="620">
        <v>8672</v>
      </c>
      <c r="DE13" s="615"/>
      <c r="DF13" s="615"/>
      <c r="DG13" s="615"/>
      <c r="DH13" s="615"/>
      <c r="DI13" s="615"/>
      <c r="DJ13" s="615"/>
      <c r="DK13" s="615"/>
      <c r="DL13" s="615"/>
      <c r="DM13" s="615"/>
      <c r="DN13" s="615"/>
      <c r="DO13" s="615"/>
      <c r="DP13" s="616"/>
      <c r="DQ13" s="620">
        <v>92587</v>
      </c>
      <c r="DR13" s="615"/>
      <c r="DS13" s="615"/>
      <c r="DT13" s="615"/>
      <c r="DU13" s="615"/>
      <c r="DV13" s="615"/>
      <c r="DW13" s="615"/>
      <c r="DX13" s="615"/>
      <c r="DY13" s="615"/>
      <c r="DZ13" s="615"/>
      <c r="EA13" s="615"/>
      <c r="EB13" s="615"/>
      <c r="EC13" s="649"/>
    </row>
    <row r="14" spans="2:143" ht="11.25" customHeight="1" x14ac:dyDescent="0.15">
      <c r="B14" s="611" t="s">
        <v>247</v>
      </c>
      <c r="C14" s="612"/>
      <c r="D14" s="612"/>
      <c r="E14" s="612"/>
      <c r="F14" s="612"/>
      <c r="G14" s="612"/>
      <c r="H14" s="612"/>
      <c r="I14" s="612"/>
      <c r="J14" s="612"/>
      <c r="K14" s="612"/>
      <c r="L14" s="612"/>
      <c r="M14" s="612"/>
      <c r="N14" s="612"/>
      <c r="O14" s="612"/>
      <c r="P14" s="612"/>
      <c r="Q14" s="613"/>
      <c r="R14" s="614">
        <v>143</v>
      </c>
      <c r="S14" s="615"/>
      <c r="T14" s="615"/>
      <c r="U14" s="615"/>
      <c r="V14" s="615"/>
      <c r="W14" s="615"/>
      <c r="X14" s="615"/>
      <c r="Y14" s="616"/>
      <c r="Z14" s="650">
        <v>0</v>
      </c>
      <c r="AA14" s="650"/>
      <c r="AB14" s="650"/>
      <c r="AC14" s="650"/>
      <c r="AD14" s="651">
        <v>143</v>
      </c>
      <c r="AE14" s="651"/>
      <c r="AF14" s="651"/>
      <c r="AG14" s="651"/>
      <c r="AH14" s="651"/>
      <c r="AI14" s="651"/>
      <c r="AJ14" s="651"/>
      <c r="AK14" s="651"/>
      <c r="AL14" s="617">
        <v>0</v>
      </c>
      <c r="AM14" s="618"/>
      <c r="AN14" s="618"/>
      <c r="AO14" s="652"/>
      <c r="AP14" s="611" t="s">
        <v>248</v>
      </c>
      <c r="AQ14" s="612"/>
      <c r="AR14" s="612"/>
      <c r="AS14" s="612"/>
      <c r="AT14" s="612"/>
      <c r="AU14" s="612"/>
      <c r="AV14" s="612"/>
      <c r="AW14" s="612"/>
      <c r="AX14" s="612"/>
      <c r="AY14" s="612"/>
      <c r="AZ14" s="612"/>
      <c r="BA14" s="612"/>
      <c r="BB14" s="612"/>
      <c r="BC14" s="612"/>
      <c r="BD14" s="612"/>
      <c r="BE14" s="612"/>
      <c r="BF14" s="613"/>
      <c r="BG14" s="614">
        <v>5678</v>
      </c>
      <c r="BH14" s="615"/>
      <c r="BI14" s="615"/>
      <c r="BJ14" s="615"/>
      <c r="BK14" s="615"/>
      <c r="BL14" s="615"/>
      <c r="BM14" s="615"/>
      <c r="BN14" s="616"/>
      <c r="BO14" s="650">
        <v>3.3</v>
      </c>
      <c r="BP14" s="650"/>
      <c r="BQ14" s="650"/>
      <c r="BR14" s="650"/>
      <c r="BS14" s="651" t="s">
        <v>124</v>
      </c>
      <c r="BT14" s="651"/>
      <c r="BU14" s="651"/>
      <c r="BV14" s="651"/>
      <c r="BW14" s="651"/>
      <c r="BX14" s="651"/>
      <c r="BY14" s="651"/>
      <c r="BZ14" s="651"/>
      <c r="CA14" s="651"/>
      <c r="CB14" s="682"/>
      <c r="CD14" s="611" t="s">
        <v>249</v>
      </c>
      <c r="CE14" s="612"/>
      <c r="CF14" s="612"/>
      <c r="CG14" s="612"/>
      <c r="CH14" s="612"/>
      <c r="CI14" s="612"/>
      <c r="CJ14" s="612"/>
      <c r="CK14" s="612"/>
      <c r="CL14" s="612"/>
      <c r="CM14" s="612"/>
      <c r="CN14" s="612"/>
      <c r="CO14" s="612"/>
      <c r="CP14" s="612"/>
      <c r="CQ14" s="613"/>
      <c r="CR14" s="614">
        <v>101458</v>
      </c>
      <c r="CS14" s="615"/>
      <c r="CT14" s="615"/>
      <c r="CU14" s="615"/>
      <c r="CV14" s="615"/>
      <c r="CW14" s="615"/>
      <c r="CX14" s="615"/>
      <c r="CY14" s="616"/>
      <c r="CZ14" s="650">
        <v>3.5</v>
      </c>
      <c r="DA14" s="650"/>
      <c r="DB14" s="650"/>
      <c r="DC14" s="650"/>
      <c r="DD14" s="620">
        <v>13679</v>
      </c>
      <c r="DE14" s="615"/>
      <c r="DF14" s="615"/>
      <c r="DG14" s="615"/>
      <c r="DH14" s="615"/>
      <c r="DI14" s="615"/>
      <c r="DJ14" s="615"/>
      <c r="DK14" s="615"/>
      <c r="DL14" s="615"/>
      <c r="DM14" s="615"/>
      <c r="DN14" s="615"/>
      <c r="DO14" s="615"/>
      <c r="DP14" s="616"/>
      <c r="DQ14" s="620">
        <v>87993</v>
      </c>
      <c r="DR14" s="615"/>
      <c r="DS14" s="615"/>
      <c r="DT14" s="615"/>
      <c r="DU14" s="615"/>
      <c r="DV14" s="615"/>
      <c r="DW14" s="615"/>
      <c r="DX14" s="615"/>
      <c r="DY14" s="615"/>
      <c r="DZ14" s="615"/>
      <c r="EA14" s="615"/>
      <c r="EB14" s="615"/>
      <c r="EC14" s="649"/>
    </row>
    <row r="15" spans="2:143" ht="11.25" customHeight="1" x14ac:dyDescent="0.15">
      <c r="B15" s="611" t="s">
        <v>250</v>
      </c>
      <c r="C15" s="612"/>
      <c r="D15" s="612"/>
      <c r="E15" s="612"/>
      <c r="F15" s="612"/>
      <c r="G15" s="612"/>
      <c r="H15" s="612"/>
      <c r="I15" s="612"/>
      <c r="J15" s="612"/>
      <c r="K15" s="612"/>
      <c r="L15" s="612"/>
      <c r="M15" s="612"/>
      <c r="N15" s="612"/>
      <c r="O15" s="612"/>
      <c r="P15" s="612"/>
      <c r="Q15" s="613"/>
      <c r="R15" s="614" t="s">
        <v>124</v>
      </c>
      <c r="S15" s="615"/>
      <c r="T15" s="615"/>
      <c r="U15" s="615"/>
      <c r="V15" s="615"/>
      <c r="W15" s="615"/>
      <c r="X15" s="615"/>
      <c r="Y15" s="616"/>
      <c r="Z15" s="650" t="s">
        <v>124</v>
      </c>
      <c r="AA15" s="650"/>
      <c r="AB15" s="650"/>
      <c r="AC15" s="650"/>
      <c r="AD15" s="651" t="s">
        <v>124</v>
      </c>
      <c r="AE15" s="651"/>
      <c r="AF15" s="651"/>
      <c r="AG15" s="651"/>
      <c r="AH15" s="651"/>
      <c r="AI15" s="651"/>
      <c r="AJ15" s="651"/>
      <c r="AK15" s="651"/>
      <c r="AL15" s="617" t="s">
        <v>124</v>
      </c>
      <c r="AM15" s="618"/>
      <c r="AN15" s="618"/>
      <c r="AO15" s="652"/>
      <c r="AP15" s="611" t="s">
        <v>251</v>
      </c>
      <c r="AQ15" s="612"/>
      <c r="AR15" s="612"/>
      <c r="AS15" s="612"/>
      <c r="AT15" s="612"/>
      <c r="AU15" s="612"/>
      <c r="AV15" s="612"/>
      <c r="AW15" s="612"/>
      <c r="AX15" s="612"/>
      <c r="AY15" s="612"/>
      <c r="AZ15" s="612"/>
      <c r="BA15" s="612"/>
      <c r="BB15" s="612"/>
      <c r="BC15" s="612"/>
      <c r="BD15" s="612"/>
      <c r="BE15" s="612"/>
      <c r="BF15" s="613"/>
      <c r="BG15" s="614">
        <v>4991</v>
      </c>
      <c r="BH15" s="615"/>
      <c r="BI15" s="615"/>
      <c r="BJ15" s="615"/>
      <c r="BK15" s="615"/>
      <c r="BL15" s="615"/>
      <c r="BM15" s="615"/>
      <c r="BN15" s="616"/>
      <c r="BO15" s="650">
        <v>2.9</v>
      </c>
      <c r="BP15" s="650"/>
      <c r="BQ15" s="650"/>
      <c r="BR15" s="650"/>
      <c r="BS15" s="651" t="s">
        <v>124</v>
      </c>
      <c r="BT15" s="651"/>
      <c r="BU15" s="651"/>
      <c r="BV15" s="651"/>
      <c r="BW15" s="651"/>
      <c r="BX15" s="651"/>
      <c r="BY15" s="651"/>
      <c r="BZ15" s="651"/>
      <c r="CA15" s="651"/>
      <c r="CB15" s="682"/>
      <c r="CD15" s="611" t="s">
        <v>252</v>
      </c>
      <c r="CE15" s="612"/>
      <c r="CF15" s="612"/>
      <c r="CG15" s="612"/>
      <c r="CH15" s="612"/>
      <c r="CI15" s="612"/>
      <c r="CJ15" s="612"/>
      <c r="CK15" s="612"/>
      <c r="CL15" s="612"/>
      <c r="CM15" s="612"/>
      <c r="CN15" s="612"/>
      <c r="CO15" s="612"/>
      <c r="CP15" s="612"/>
      <c r="CQ15" s="613"/>
      <c r="CR15" s="614">
        <v>131295</v>
      </c>
      <c r="CS15" s="615"/>
      <c r="CT15" s="615"/>
      <c r="CU15" s="615"/>
      <c r="CV15" s="615"/>
      <c r="CW15" s="615"/>
      <c r="CX15" s="615"/>
      <c r="CY15" s="616"/>
      <c r="CZ15" s="650">
        <v>4.5</v>
      </c>
      <c r="DA15" s="650"/>
      <c r="DB15" s="650"/>
      <c r="DC15" s="650"/>
      <c r="DD15" s="620" t="s">
        <v>124</v>
      </c>
      <c r="DE15" s="615"/>
      <c r="DF15" s="615"/>
      <c r="DG15" s="615"/>
      <c r="DH15" s="615"/>
      <c r="DI15" s="615"/>
      <c r="DJ15" s="615"/>
      <c r="DK15" s="615"/>
      <c r="DL15" s="615"/>
      <c r="DM15" s="615"/>
      <c r="DN15" s="615"/>
      <c r="DO15" s="615"/>
      <c r="DP15" s="616"/>
      <c r="DQ15" s="620">
        <v>116139</v>
      </c>
      <c r="DR15" s="615"/>
      <c r="DS15" s="615"/>
      <c r="DT15" s="615"/>
      <c r="DU15" s="615"/>
      <c r="DV15" s="615"/>
      <c r="DW15" s="615"/>
      <c r="DX15" s="615"/>
      <c r="DY15" s="615"/>
      <c r="DZ15" s="615"/>
      <c r="EA15" s="615"/>
      <c r="EB15" s="615"/>
      <c r="EC15" s="649"/>
    </row>
    <row r="16" spans="2:143" ht="11.25" customHeight="1" x14ac:dyDescent="0.15">
      <c r="B16" s="611" t="s">
        <v>253</v>
      </c>
      <c r="C16" s="612"/>
      <c r="D16" s="612"/>
      <c r="E16" s="612"/>
      <c r="F16" s="612"/>
      <c r="G16" s="612"/>
      <c r="H16" s="612"/>
      <c r="I16" s="612"/>
      <c r="J16" s="612"/>
      <c r="K16" s="612"/>
      <c r="L16" s="612"/>
      <c r="M16" s="612"/>
      <c r="N16" s="612"/>
      <c r="O16" s="612"/>
      <c r="P16" s="612"/>
      <c r="Q16" s="613"/>
      <c r="R16" s="614">
        <v>1046</v>
      </c>
      <c r="S16" s="615"/>
      <c r="T16" s="615"/>
      <c r="U16" s="615"/>
      <c r="V16" s="615"/>
      <c r="W16" s="615"/>
      <c r="X16" s="615"/>
      <c r="Y16" s="616"/>
      <c r="Z16" s="650">
        <v>0</v>
      </c>
      <c r="AA16" s="650"/>
      <c r="AB16" s="650"/>
      <c r="AC16" s="650"/>
      <c r="AD16" s="651">
        <v>1046</v>
      </c>
      <c r="AE16" s="651"/>
      <c r="AF16" s="651"/>
      <c r="AG16" s="651"/>
      <c r="AH16" s="651"/>
      <c r="AI16" s="651"/>
      <c r="AJ16" s="651"/>
      <c r="AK16" s="651"/>
      <c r="AL16" s="617">
        <v>0.1</v>
      </c>
      <c r="AM16" s="618"/>
      <c r="AN16" s="618"/>
      <c r="AO16" s="652"/>
      <c r="AP16" s="611" t="s">
        <v>254</v>
      </c>
      <c r="AQ16" s="612"/>
      <c r="AR16" s="612"/>
      <c r="AS16" s="612"/>
      <c r="AT16" s="612"/>
      <c r="AU16" s="612"/>
      <c r="AV16" s="612"/>
      <c r="AW16" s="612"/>
      <c r="AX16" s="612"/>
      <c r="AY16" s="612"/>
      <c r="AZ16" s="612"/>
      <c r="BA16" s="612"/>
      <c r="BB16" s="612"/>
      <c r="BC16" s="612"/>
      <c r="BD16" s="612"/>
      <c r="BE16" s="612"/>
      <c r="BF16" s="613"/>
      <c r="BG16" s="614" t="s">
        <v>124</v>
      </c>
      <c r="BH16" s="615"/>
      <c r="BI16" s="615"/>
      <c r="BJ16" s="615"/>
      <c r="BK16" s="615"/>
      <c r="BL16" s="615"/>
      <c r="BM16" s="615"/>
      <c r="BN16" s="616"/>
      <c r="BO16" s="650" t="s">
        <v>124</v>
      </c>
      <c r="BP16" s="650"/>
      <c r="BQ16" s="650"/>
      <c r="BR16" s="650"/>
      <c r="BS16" s="651" t="s">
        <v>124</v>
      </c>
      <c r="BT16" s="651"/>
      <c r="BU16" s="651"/>
      <c r="BV16" s="651"/>
      <c r="BW16" s="651"/>
      <c r="BX16" s="651"/>
      <c r="BY16" s="651"/>
      <c r="BZ16" s="651"/>
      <c r="CA16" s="651"/>
      <c r="CB16" s="682"/>
      <c r="CD16" s="611" t="s">
        <v>255</v>
      </c>
      <c r="CE16" s="612"/>
      <c r="CF16" s="612"/>
      <c r="CG16" s="612"/>
      <c r="CH16" s="612"/>
      <c r="CI16" s="612"/>
      <c r="CJ16" s="612"/>
      <c r="CK16" s="612"/>
      <c r="CL16" s="612"/>
      <c r="CM16" s="612"/>
      <c r="CN16" s="612"/>
      <c r="CO16" s="612"/>
      <c r="CP16" s="612"/>
      <c r="CQ16" s="613"/>
      <c r="CR16" s="614">
        <v>7104</v>
      </c>
      <c r="CS16" s="615"/>
      <c r="CT16" s="615"/>
      <c r="CU16" s="615"/>
      <c r="CV16" s="615"/>
      <c r="CW16" s="615"/>
      <c r="CX16" s="615"/>
      <c r="CY16" s="616"/>
      <c r="CZ16" s="650">
        <v>0.2</v>
      </c>
      <c r="DA16" s="650"/>
      <c r="DB16" s="650"/>
      <c r="DC16" s="650"/>
      <c r="DD16" s="620" t="s">
        <v>124</v>
      </c>
      <c r="DE16" s="615"/>
      <c r="DF16" s="615"/>
      <c r="DG16" s="615"/>
      <c r="DH16" s="615"/>
      <c r="DI16" s="615"/>
      <c r="DJ16" s="615"/>
      <c r="DK16" s="615"/>
      <c r="DL16" s="615"/>
      <c r="DM16" s="615"/>
      <c r="DN16" s="615"/>
      <c r="DO16" s="615"/>
      <c r="DP16" s="616"/>
      <c r="DQ16" s="620">
        <v>1294</v>
      </c>
      <c r="DR16" s="615"/>
      <c r="DS16" s="615"/>
      <c r="DT16" s="615"/>
      <c r="DU16" s="615"/>
      <c r="DV16" s="615"/>
      <c r="DW16" s="615"/>
      <c r="DX16" s="615"/>
      <c r="DY16" s="615"/>
      <c r="DZ16" s="615"/>
      <c r="EA16" s="615"/>
      <c r="EB16" s="615"/>
      <c r="EC16" s="649"/>
    </row>
    <row r="17" spans="2:133" ht="11.25" customHeight="1" x14ac:dyDescent="0.15">
      <c r="B17" s="611" t="s">
        <v>256</v>
      </c>
      <c r="C17" s="612"/>
      <c r="D17" s="612"/>
      <c r="E17" s="612"/>
      <c r="F17" s="612"/>
      <c r="G17" s="612"/>
      <c r="H17" s="612"/>
      <c r="I17" s="612"/>
      <c r="J17" s="612"/>
      <c r="K17" s="612"/>
      <c r="L17" s="612"/>
      <c r="M17" s="612"/>
      <c r="N17" s="612"/>
      <c r="O17" s="612"/>
      <c r="P17" s="612"/>
      <c r="Q17" s="613"/>
      <c r="R17" s="614">
        <v>3899</v>
      </c>
      <c r="S17" s="615"/>
      <c r="T17" s="615"/>
      <c r="U17" s="615"/>
      <c r="V17" s="615"/>
      <c r="W17" s="615"/>
      <c r="X17" s="615"/>
      <c r="Y17" s="616"/>
      <c r="Z17" s="650">
        <v>0.1</v>
      </c>
      <c r="AA17" s="650"/>
      <c r="AB17" s="650"/>
      <c r="AC17" s="650"/>
      <c r="AD17" s="651">
        <v>3899</v>
      </c>
      <c r="AE17" s="651"/>
      <c r="AF17" s="651"/>
      <c r="AG17" s="651"/>
      <c r="AH17" s="651"/>
      <c r="AI17" s="651"/>
      <c r="AJ17" s="651"/>
      <c r="AK17" s="651"/>
      <c r="AL17" s="617">
        <v>0.3</v>
      </c>
      <c r="AM17" s="618"/>
      <c r="AN17" s="618"/>
      <c r="AO17" s="652"/>
      <c r="AP17" s="611" t="s">
        <v>257</v>
      </c>
      <c r="AQ17" s="612"/>
      <c r="AR17" s="612"/>
      <c r="AS17" s="612"/>
      <c r="AT17" s="612"/>
      <c r="AU17" s="612"/>
      <c r="AV17" s="612"/>
      <c r="AW17" s="612"/>
      <c r="AX17" s="612"/>
      <c r="AY17" s="612"/>
      <c r="AZ17" s="612"/>
      <c r="BA17" s="612"/>
      <c r="BB17" s="612"/>
      <c r="BC17" s="612"/>
      <c r="BD17" s="612"/>
      <c r="BE17" s="612"/>
      <c r="BF17" s="613"/>
      <c r="BG17" s="614" t="s">
        <v>124</v>
      </c>
      <c r="BH17" s="615"/>
      <c r="BI17" s="615"/>
      <c r="BJ17" s="615"/>
      <c r="BK17" s="615"/>
      <c r="BL17" s="615"/>
      <c r="BM17" s="615"/>
      <c r="BN17" s="616"/>
      <c r="BO17" s="650" t="s">
        <v>124</v>
      </c>
      <c r="BP17" s="650"/>
      <c r="BQ17" s="650"/>
      <c r="BR17" s="650"/>
      <c r="BS17" s="651" t="s">
        <v>124</v>
      </c>
      <c r="BT17" s="651"/>
      <c r="BU17" s="651"/>
      <c r="BV17" s="651"/>
      <c r="BW17" s="651"/>
      <c r="BX17" s="651"/>
      <c r="BY17" s="651"/>
      <c r="BZ17" s="651"/>
      <c r="CA17" s="651"/>
      <c r="CB17" s="682"/>
      <c r="CD17" s="611" t="s">
        <v>258</v>
      </c>
      <c r="CE17" s="612"/>
      <c r="CF17" s="612"/>
      <c r="CG17" s="612"/>
      <c r="CH17" s="612"/>
      <c r="CI17" s="612"/>
      <c r="CJ17" s="612"/>
      <c r="CK17" s="612"/>
      <c r="CL17" s="612"/>
      <c r="CM17" s="612"/>
      <c r="CN17" s="612"/>
      <c r="CO17" s="612"/>
      <c r="CP17" s="612"/>
      <c r="CQ17" s="613"/>
      <c r="CR17" s="614">
        <v>419843</v>
      </c>
      <c r="CS17" s="615"/>
      <c r="CT17" s="615"/>
      <c r="CU17" s="615"/>
      <c r="CV17" s="615"/>
      <c r="CW17" s="615"/>
      <c r="CX17" s="615"/>
      <c r="CY17" s="616"/>
      <c r="CZ17" s="650">
        <v>14.5</v>
      </c>
      <c r="DA17" s="650"/>
      <c r="DB17" s="650"/>
      <c r="DC17" s="650"/>
      <c r="DD17" s="620" t="s">
        <v>124</v>
      </c>
      <c r="DE17" s="615"/>
      <c r="DF17" s="615"/>
      <c r="DG17" s="615"/>
      <c r="DH17" s="615"/>
      <c r="DI17" s="615"/>
      <c r="DJ17" s="615"/>
      <c r="DK17" s="615"/>
      <c r="DL17" s="615"/>
      <c r="DM17" s="615"/>
      <c r="DN17" s="615"/>
      <c r="DO17" s="615"/>
      <c r="DP17" s="616"/>
      <c r="DQ17" s="620">
        <v>418449</v>
      </c>
      <c r="DR17" s="615"/>
      <c r="DS17" s="615"/>
      <c r="DT17" s="615"/>
      <c r="DU17" s="615"/>
      <c r="DV17" s="615"/>
      <c r="DW17" s="615"/>
      <c r="DX17" s="615"/>
      <c r="DY17" s="615"/>
      <c r="DZ17" s="615"/>
      <c r="EA17" s="615"/>
      <c r="EB17" s="615"/>
      <c r="EC17" s="649"/>
    </row>
    <row r="18" spans="2:133" ht="11.25" customHeight="1" x14ac:dyDescent="0.15">
      <c r="B18" s="611" t="s">
        <v>259</v>
      </c>
      <c r="C18" s="612"/>
      <c r="D18" s="612"/>
      <c r="E18" s="612"/>
      <c r="F18" s="612"/>
      <c r="G18" s="612"/>
      <c r="H18" s="612"/>
      <c r="I18" s="612"/>
      <c r="J18" s="612"/>
      <c r="K18" s="612"/>
      <c r="L18" s="612"/>
      <c r="M18" s="612"/>
      <c r="N18" s="612"/>
      <c r="O18" s="612"/>
      <c r="P18" s="612"/>
      <c r="Q18" s="613"/>
      <c r="R18" s="614">
        <v>119</v>
      </c>
      <c r="S18" s="615"/>
      <c r="T18" s="615"/>
      <c r="U18" s="615"/>
      <c r="V18" s="615"/>
      <c r="W18" s="615"/>
      <c r="X18" s="615"/>
      <c r="Y18" s="616"/>
      <c r="Z18" s="650">
        <v>0</v>
      </c>
      <c r="AA18" s="650"/>
      <c r="AB18" s="650"/>
      <c r="AC18" s="650"/>
      <c r="AD18" s="651">
        <v>119</v>
      </c>
      <c r="AE18" s="651"/>
      <c r="AF18" s="651"/>
      <c r="AG18" s="651"/>
      <c r="AH18" s="651"/>
      <c r="AI18" s="651"/>
      <c r="AJ18" s="651"/>
      <c r="AK18" s="651"/>
      <c r="AL18" s="617">
        <v>0</v>
      </c>
      <c r="AM18" s="618"/>
      <c r="AN18" s="618"/>
      <c r="AO18" s="652"/>
      <c r="AP18" s="611" t="s">
        <v>260</v>
      </c>
      <c r="AQ18" s="612"/>
      <c r="AR18" s="612"/>
      <c r="AS18" s="612"/>
      <c r="AT18" s="612"/>
      <c r="AU18" s="612"/>
      <c r="AV18" s="612"/>
      <c r="AW18" s="612"/>
      <c r="AX18" s="612"/>
      <c r="AY18" s="612"/>
      <c r="AZ18" s="612"/>
      <c r="BA18" s="612"/>
      <c r="BB18" s="612"/>
      <c r="BC18" s="612"/>
      <c r="BD18" s="612"/>
      <c r="BE18" s="612"/>
      <c r="BF18" s="613"/>
      <c r="BG18" s="614" t="s">
        <v>124</v>
      </c>
      <c r="BH18" s="615"/>
      <c r="BI18" s="615"/>
      <c r="BJ18" s="615"/>
      <c r="BK18" s="615"/>
      <c r="BL18" s="615"/>
      <c r="BM18" s="615"/>
      <c r="BN18" s="616"/>
      <c r="BO18" s="650" t="s">
        <v>124</v>
      </c>
      <c r="BP18" s="650"/>
      <c r="BQ18" s="650"/>
      <c r="BR18" s="650"/>
      <c r="BS18" s="651" t="s">
        <v>124</v>
      </c>
      <c r="BT18" s="651"/>
      <c r="BU18" s="651"/>
      <c r="BV18" s="651"/>
      <c r="BW18" s="651"/>
      <c r="BX18" s="651"/>
      <c r="BY18" s="651"/>
      <c r="BZ18" s="651"/>
      <c r="CA18" s="651"/>
      <c r="CB18" s="682"/>
      <c r="CD18" s="611" t="s">
        <v>261</v>
      </c>
      <c r="CE18" s="612"/>
      <c r="CF18" s="612"/>
      <c r="CG18" s="612"/>
      <c r="CH18" s="612"/>
      <c r="CI18" s="612"/>
      <c r="CJ18" s="612"/>
      <c r="CK18" s="612"/>
      <c r="CL18" s="612"/>
      <c r="CM18" s="612"/>
      <c r="CN18" s="612"/>
      <c r="CO18" s="612"/>
      <c r="CP18" s="612"/>
      <c r="CQ18" s="613"/>
      <c r="CR18" s="614" t="s">
        <v>124</v>
      </c>
      <c r="CS18" s="615"/>
      <c r="CT18" s="615"/>
      <c r="CU18" s="615"/>
      <c r="CV18" s="615"/>
      <c r="CW18" s="615"/>
      <c r="CX18" s="615"/>
      <c r="CY18" s="616"/>
      <c r="CZ18" s="650" t="s">
        <v>124</v>
      </c>
      <c r="DA18" s="650"/>
      <c r="DB18" s="650"/>
      <c r="DC18" s="650"/>
      <c r="DD18" s="620" t="s">
        <v>124</v>
      </c>
      <c r="DE18" s="615"/>
      <c r="DF18" s="615"/>
      <c r="DG18" s="615"/>
      <c r="DH18" s="615"/>
      <c r="DI18" s="615"/>
      <c r="DJ18" s="615"/>
      <c r="DK18" s="615"/>
      <c r="DL18" s="615"/>
      <c r="DM18" s="615"/>
      <c r="DN18" s="615"/>
      <c r="DO18" s="615"/>
      <c r="DP18" s="616"/>
      <c r="DQ18" s="620" t="s">
        <v>124</v>
      </c>
      <c r="DR18" s="615"/>
      <c r="DS18" s="615"/>
      <c r="DT18" s="615"/>
      <c r="DU18" s="615"/>
      <c r="DV18" s="615"/>
      <c r="DW18" s="615"/>
      <c r="DX18" s="615"/>
      <c r="DY18" s="615"/>
      <c r="DZ18" s="615"/>
      <c r="EA18" s="615"/>
      <c r="EB18" s="615"/>
      <c r="EC18" s="649"/>
    </row>
    <row r="19" spans="2:133" ht="11.25" customHeight="1" x14ac:dyDescent="0.15">
      <c r="B19" s="611" t="s">
        <v>262</v>
      </c>
      <c r="C19" s="612"/>
      <c r="D19" s="612"/>
      <c r="E19" s="612"/>
      <c r="F19" s="612"/>
      <c r="G19" s="612"/>
      <c r="H19" s="612"/>
      <c r="I19" s="612"/>
      <c r="J19" s="612"/>
      <c r="K19" s="612"/>
      <c r="L19" s="612"/>
      <c r="M19" s="612"/>
      <c r="N19" s="612"/>
      <c r="O19" s="612"/>
      <c r="P19" s="612"/>
      <c r="Q19" s="613"/>
      <c r="R19" s="614">
        <v>119</v>
      </c>
      <c r="S19" s="615"/>
      <c r="T19" s="615"/>
      <c r="U19" s="615"/>
      <c r="V19" s="615"/>
      <c r="W19" s="615"/>
      <c r="X19" s="615"/>
      <c r="Y19" s="616"/>
      <c r="Z19" s="650">
        <v>0</v>
      </c>
      <c r="AA19" s="650"/>
      <c r="AB19" s="650"/>
      <c r="AC19" s="650"/>
      <c r="AD19" s="651">
        <v>119</v>
      </c>
      <c r="AE19" s="651"/>
      <c r="AF19" s="651"/>
      <c r="AG19" s="651"/>
      <c r="AH19" s="651"/>
      <c r="AI19" s="651"/>
      <c r="AJ19" s="651"/>
      <c r="AK19" s="651"/>
      <c r="AL19" s="617">
        <v>0</v>
      </c>
      <c r="AM19" s="618"/>
      <c r="AN19" s="618"/>
      <c r="AO19" s="652"/>
      <c r="AP19" s="611" t="s">
        <v>263</v>
      </c>
      <c r="AQ19" s="612"/>
      <c r="AR19" s="612"/>
      <c r="AS19" s="612"/>
      <c r="AT19" s="612"/>
      <c r="AU19" s="612"/>
      <c r="AV19" s="612"/>
      <c r="AW19" s="612"/>
      <c r="AX19" s="612"/>
      <c r="AY19" s="612"/>
      <c r="AZ19" s="612"/>
      <c r="BA19" s="612"/>
      <c r="BB19" s="612"/>
      <c r="BC19" s="612"/>
      <c r="BD19" s="612"/>
      <c r="BE19" s="612"/>
      <c r="BF19" s="613"/>
      <c r="BG19" s="614">
        <v>1216</v>
      </c>
      <c r="BH19" s="615"/>
      <c r="BI19" s="615"/>
      <c r="BJ19" s="615"/>
      <c r="BK19" s="615"/>
      <c r="BL19" s="615"/>
      <c r="BM19" s="615"/>
      <c r="BN19" s="616"/>
      <c r="BO19" s="650">
        <v>0.7</v>
      </c>
      <c r="BP19" s="650"/>
      <c r="BQ19" s="650"/>
      <c r="BR19" s="650"/>
      <c r="BS19" s="651" t="s">
        <v>124</v>
      </c>
      <c r="BT19" s="651"/>
      <c r="BU19" s="651"/>
      <c r="BV19" s="651"/>
      <c r="BW19" s="651"/>
      <c r="BX19" s="651"/>
      <c r="BY19" s="651"/>
      <c r="BZ19" s="651"/>
      <c r="CA19" s="651"/>
      <c r="CB19" s="682"/>
      <c r="CD19" s="611" t="s">
        <v>264</v>
      </c>
      <c r="CE19" s="612"/>
      <c r="CF19" s="612"/>
      <c r="CG19" s="612"/>
      <c r="CH19" s="612"/>
      <c r="CI19" s="612"/>
      <c r="CJ19" s="612"/>
      <c r="CK19" s="612"/>
      <c r="CL19" s="612"/>
      <c r="CM19" s="612"/>
      <c r="CN19" s="612"/>
      <c r="CO19" s="612"/>
      <c r="CP19" s="612"/>
      <c r="CQ19" s="613"/>
      <c r="CR19" s="614" t="s">
        <v>124</v>
      </c>
      <c r="CS19" s="615"/>
      <c r="CT19" s="615"/>
      <c r="CU19" s="615"/>
      <c r="CV19" s="615"/>
      <c r="CW19" s="615"/>
      <c r="CX19" s="615"/>
      <c r="CY19" s="616"/>
      <c r="CZ19" s="650" t="s">
        <v>124</v>
      </c>
      <c r="DA19" s="650"/>
      <c r="DB19" s="650"/>
      <c r="DC19" s="650"/>
      <c r="DD19" s="620" t="s">
        <v>124</v>
      </c>
      <c r="DE19" s="615"/>
      <c r="DF19" s="615"/>
      <c r="DG19" s="615"/>
      <c r="DH19" s="615"/>
      <c r="DI19" s="615"/>
      <c r="DJ19" s="615"/>
      <c r="DK19" s="615"/>
      <c r="DL19" s="615"/>
      <c r="DM19" s="615"/>
      <c r="DN19" s="615"/>
      <c r="DO19" s="615"/>
      <c r="DP19" s="616"/>
      <c r="DQ19" s="620" t="s">
        <v>124</v>
      </c>
      <c r="DR19" s="615"/>
      <c r="DS19" s="615"/>
      <c r="DT19" s="615"/>
      <c r="DU19" s="615"/>
      <c r="DV19" s="615"/>
      <c r="DW19" s="615"/>
      <c r="DX19" s="615"/>
      <c r="DY19" s="615"/>
      <c r="DZ19" s="615"/>
      <c r="EA19" s="615"/>
      <c r="EB19" s="615"/>
      <c r="EC19" s="649"/>
    </row>
    <row r="20" spans="2:133" ht="11.25" customHeight="1" x14ac:dyDescent="0.15">
      <c r="B20" s="683" t="s">
        <v>265</v>
      </c>
      <c r="C20" s="684"/>
      <c r="D20" s="684"/>
      <c r="E20" s="684"/>
      <c r="F20" s="684"/>
      <c r="G20" s="684"/>
      <c r="H20" s="684"/>
      <c r="I20" s="684"/>
      <c r="J20" s="684"/>
      <c r="K20" s="684"/>
      <c r="L20" s="684"/>
      <c r="M20" s="684"/>
      <c r="N20" s="684"/>
      <c r="O20" s="684"/>
      <c r="P20" s="684"/>
      <c r="Q20" s="685"/>
      <c r="R20" s="614" t="s">
        <v>124</v>
      </c>
      <c r="S20" s="615"/>
      <c r="T20" s="615"/>
      <c r="U20" s="615"/>
      <c r="V20" s="615"/>
      <c r="W20" s="615"/>
      <c r="X20" s="615"/>
      <c r="Y20" s="616"/>
      <c r="Z20" s="650" t="s">
        <v>124</v>
      </c>
      <c r="AA20" s="650"/>
      <c r="AB20" s="650"/>
      <c r="AC20" s="650"/>
      <c r="AD20" s="651" t="s">
        <v>124</v>
      </c>
      <c r="AE20" s="651"/>
      <c r="AF20" s="651"/>
      <c r="AG20" s="651"/>
      <c r="AH20" s="651"/>
      <c r="AI20" s="651"/>
      <c r="AJ20" s="651"/>
      <c r="AK20" s="651"/>
      <c r="AL20" s="617" t="s">
        <v>124</v>
      </c>
      <c r="AM20" s="618"/>
      <c r="AN20" s="618"/>
      <c r="AO20" s="652"/>
      <c r="AP20" s="611" t="s">
        <v>266</v>
      </c>
      <c r="AQ20" s="612"/>
      <c r="AR20" s="612"/>
      <c r="AS20" s="612"/>
      <c r="AT20" s="612"/>
      <c r="AU20" s="612"/>
      <c r="AV20" s="612"/>
      <c r="AW20" s="612"/>
      <c r="AX20" s="612"/>
      <c r="AY20" s="612"/>
      <c r="AZ20" s="612"/>
      <c r="BA20" s="612"/>
      <c r="BB20" s="612"/>
      <c r="BC20" s="612"/>
      <c r="BD20" s="612"/>
      <c r="BE20" s="612"/>
      <c r="BF20" s="613"/>
      <c r="BG20" s="614">
        <v>1216</v>
      </c>
      <c r="BH20" s="615"/>
      <c r="BI20" s="615"/>
      <c r="BJ20" s="615"/>
      <c r="BK20" s="615"/>
      <c r="BL20" s="615"/>
      <c r="BM20" s="615"/>
      <c r="BN20" s="616"/>
      <c r="BO20" s="650">
        <v>0.7</v>
      </c>
      <c r="BP20" s="650"/>
      <c r="BQ20" s="650"/>
      <c r="BR20" s="650"/>
      <c r="BS20" s="651" t="s">
        <v>124</v>
      </c>
      <c r="BT20" s="651"/>
      <c r="BU20" s="651"/>
      <c r="BV20" s="651"/>
      <c r="BW20" s="651"/>
      <c r="BX20" s="651"/>
      <c r="BY20" s="651"/>
      <c r="BZ20" s="651"/>
      <c r="CA20" s="651"/>
      <c r="CB20" s="682"/>
      <c r="CD20" s="611" t="s">
        <v>267</v>
      </c>
      <c r="CE20" s="612"/>
      <c r="CF20" s="612"/>
      <c r="CG20" s="612"/>
      <c r="CH20" s="612"/>
      <c r="CI20" s="612"/>
      <c r="CJ20" s="612"/>
      <c r="CK20" s="612"/>
      <c r="CL20" s="612"/>
      <c r="CM20" s="612"/>
      <c r="CN20" s="612"/>
      <c r="CO20" s="612"/>
      <c r="CP20" s="612"/>
      <c r="CQ20" s="613"/>
      <c r="CR20" s="614">
        <v>2904458</v>
      </c>
      <c r="CS20" s="615"/>
      <c r="CT20" s="615"/>
      <c r="CU20" s="615"/>
      <c r="CV20" s="615"/>
      <c r="CW20" s="615"/>
      <c r="CX20" s="615"/>
      <c r="CY20" s="616"/>
      <c r="CZ20" s="650">
        <v>100</v>
      </c>
      <c r="DA20" s="650"/>
      <c r="DB20" s="650"/>
      <c r="DC20" s="650"/>
      <c r="DD20" s="620">
        <v>775984</v>
      </c>
      <c r="DE20" s="615"/>
      <c r="DF20" s="615"/>
      <c r="DG20" s="615"/>
      <c r="DH20" s="615"/>
      <c r="DI20" s="615"/>
      <c r="DJ20" s="615"/>
      <c r="DK20" s="615"/>
      <c r="DL20" s="615"/>
      <c r="DM20" s="615"/>
      <c r="DN20" s="615"/>
      <c r="DO20" s="615"/>
      <c r="DP20" s="616"/>
      <c r="DQ20" s="620">
        <v>2047785</v>
      </c>
      <c r="DR20" s="615"/>
      <c r="DS20" s="615"/>
      <c r="DT20" s="615"/>
      <c r="DU20" s="615"/>
      <c r="DV20" s="615"/>
      <c r="DW20" s="615"/>
      <c r="DX20" s="615"/>
      <c r="DY20" s="615"/>
      <c r="DZ20" s="615"/>
      <c r="EA20" s="615"/>
      <c r="EB20" s="615"/>
      <c r="EC20" s="649"/>
    </row>
    <row r="21" spans="2:133" ht="11.25" customHeight="1" x14ac:dyDescent="0.15">
      <c r="B21" s="611" t="s">
        <v>268</v>
      </c>
      <c r="C21" s="612"/>
      <c r="D21" s="612"/>
      <c r="E21" s="612"/>
      <c r="F21" s="612"/>
      <c r="G21" s="612"/>
      <c r="H21" s="612"/>
      <c r="I21" s="612"/>
      <c r="J21" s="612"/>
      <c r="K21" s="612"/>
      <c r="L21" s="612"/>
      <c r="M21" s="612"/>
      <c r="N21" s="612"/>
      <c r="O21" s="612"/>
      <c r="P21" s="612"/>
      <c r="Q21" s="613"/>
      <c r="R21" s="614">
        <v>1419278</v>
      </c>
      <c r="S21" s="615"/>
      <c r="T21" s="615"/>
      <c r="U21" s="615"/>
      <c r="V21" s="615"/>
      <c r="W21" s="615"/>
      <c r="X21" s="615"/>
      <c r="Y21" s="616"/>
      <c r="Z21" s="650">
        <v>47.1</v>
      </c>
      <c r="AA21" s="650"/>
      <c r="AB21" s="650"/>
      <c r="AC21" s="650"/>
      <c r="AD21" s="651">
        <v>1240064</v>
      </c>
      <c r="AE21" s="651"/>
      <c r="AF21" s="651"/>
      <c r="AG21" s="651"/>
      <c r="AH21" s="651"/>
      <c r="AI21" s="651"/>
      <c r="AJ21" s="651"/>
      <c r="AK21" s="651"/>
      <c r="AL21" s="617">
        <v>83.9</v>
      </c>
      <c r="AM21" s="618"/>
      <c r="AN21" s="618"/>
      <c r="AO21" s="652"/>
      <c r="AP21" s="611" t="s">
        <v>269</v>
      </c>
      <c r="AQ21" s="686"/>
      <c r="AR21" s="686"/>
      <c r="AS21" s="686"/>
      <c r="AT21" s="686"/>
      <c r="AU21" s="686"/>
      <c r="AV21" s="686"/>
      <c r="AW21" s="686"/>
      <c r="AX21" s="686"/>
      <c r="AY21" s="686"/>
      <c r="AZ21" s="686"/>
      <c r="BA21" s="686"/>
      <c r="BB21" s="686"/>
      <c r="BC21" s="686"/>
      <c r="BD21" s="686"/>
      <c r="BE21" s="686"/>
      <c r="BF21" s="687"/>
      <c r="BG21" s="614">
        <v>1216</v>
      </c>
      <c r="BH21" s="615"/>
      <c r="BI21" s="615"/>
      <c r="BJ21" s="615"/>
      <c r="BK21" s="615"/>
      <c r="BL21" s="615"/>
      <c r="BM21" s="615"/>
      <c r="BN21" s="616"/>
      <c r="BO21" s="650">
        <v>0.7</v>
      </c>
      <c r="BP21" s="650"/>
      <c r="BQ21" s="650"/>
      <c r="BR21" s="650"/>
      <c r="BS21" s="651" t="s">
        <v>124</v>
      </c>
      <c r="BT21" s="651"/>
      <c r="BU21" s="651"/>
      <c r="BV21" s="651"/>
      <c r="BW21" s="651"/>
      <c r="BX21" s="651"/>
      <c r="BY21" s="651"/>
      <c r="BZ21" s="651"/>
      <c r="CA21" s="651"/>
      <c r="CB21" s="682"/>
      <c r="CD21" s="595"/>
      <c r="CE21" s="596"/>
      <c r="CF21" s="596"/>
      <c r="CG21" s="596"/>
      <c r="CH21" s="596"/>
      <c r="CI21" s="596"/>
      <c r="CJ21" s="596"/>
      <c r="CK21" s="596"/>
      <c r="CL21" s="596"/>
      <c r="CM21" s="596"/>
      <c r="CN21" s="596"/>
      <c r="CO21" s="596"/>
      <c r="CP21" s="596"/>
      <c r="CQ21" s="597"/>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11" t="s">
        <v>270</v>
      </c>
      <c r="C22" s="612"/>
      <c r="D22" s="612"/>
      <c r="E22" s="612"/>
      <c r="F22" s="612"/>
      <c r="G22" s="612"/>
      <c r="H22" s="612"/>
      <c r="I22" s="612"/>
      <c r="J22" s="612"/>
      <c r="K22" s="612"/>
      <c r="L22" s="612"/>
      <c r="M22" s="612"/>
      <c r="N22" s="612"/>
      <c r="O22" s="612"/>
      <c r="P22" s="612"/>
      <c r="Q22" s="613"/>
      <c r="R22" s="614">
        <v>1240064</v>
      </c>
      <c r="S22" s="615"/>
      <c r="T22" s="615"/>
      <c r="U22" s="615"/>
      <c r="V22" s="615"/>
      <c r="W22" s="615"/>
      <c r="X22" s="615"/>
      <c r="Y22" s="616"/>
      <c r="Z22" s="650">
        <v>41.1</v>
      </c>
      <c r="AA22" s="650"/>
      <c r="AB22" s="650"/>
      <c r="AC22" s="650"/>
      <c r="AD22" s="651">
        <v>1240064</v>
      </c>
      <c r="AE22" s="651"/>
      <c r="AF22" s="651"/>
      <c r="AG22" s="651"/>
      <c r="AH22" s="651"/>
      <c r="AI22" s="651"/>
      <c r="AJ22" s="651"/>
      <c r="AK22" s="651"/>
      <c r="AL22" s="617">
        <v>83.9</v>
      </c>
      <c r="AM22" s="618"/>
      <c r="AN22" s="618"/>
      <c r="AO22" s="652"/>
      <c r="AP22" s="611" t="s">
        <v>271</v>
      </c>
      <c r="AQ22" s="686"/>
      <c r="AR22" s="686"/>
      <c r="AS22" s="686"/>
      <c r="AT22" s="686"/>
      <c r="AU22" s="686"/>
      <c r="AV22" s="686"/>
      <c r="AW22" s="686"/>
      <c r="AX22" s="686"/>
      <c r="AY22" s="686"/>
      <c r="AZ22" s="686"/>
      <c r="BA22" s="686"/>
      <c r="BB22" s="686"/>
      <c r="BC22" s="686"/>
      <c r="BD22" s="686"/>
      <c r="BE22" s="686"/>
      <c r="BF22" s="687"/>
      <c r="BG22" s="614" t="s">
        <v>124</v>
      </c>
      <c r="BH22" s="615"/>
      <c r="BI22" s="615"/>
      <c r="BJ22" s="615"/>
      <c r="BK22" s="615"/>
      <c r="BL22" s="615"/>
      <c r="BM22" s="615"/>
      <c r="BN22" s="616"/>
      <c r="BO22" s="650" t="s">
        <v>124</v>
      </c>
      <c r="BP22" s="650"/>
      <c r="BQ22" s="650"/>
      <c r="BR22" s="650"/>
      <c r="BS22" s="651" t="s">
        <v>124</v>
      </c>
      <c r="BT22" s="651"/>
      <c r="BU22" s="651"/>
      <c r="BV22" s="651"/>
      <c r="BW22" s="651"/>
      <c r="BX22" s="651"/>
      <c r="BY22" s="651"/>
      <c r="BZ22" s="651"/>
      <c r="CA22" s="651"/>
      <c r="CB22" s="682"/>
      <c r="CD22" s="666" t="s">
        <v>272</v>
      </c>
      <c r="CE22" s="667"/>
      <c r="CF22" s="667"/>
      <c r="CG22" s="667"/>
      <c r="CH22" s="667"/>
      <c r="CI22" s="667"/>
      <c r="CJ22" s="667"/>
      <c r="CK22" s="667"/>
      <c r="CL22" s="667"/>
      <c r="CM22" s="667"/>
      <c r="CN22" s="667"/>
      <c r="CO22" s="667"/>
      <c r="CP22" s="667"/>
      <c r="CQ22" s="667"/>
      <c r="CR22" s="667"/>
      <c r="CS22" s="667"/>
      <c r="CT22" s="667"/>
      <c r="CU22" s="667"/>
      <c r="CV22" s="667"/>
      <c r="CW22" s="667"/>
      <c r="CX22" s="667"/>
      <c r="CY22" s="667"/>
      <c r="CZ22" s="667"/>
      <c r="DA22" s="667"/>
      <c r="DB22" s="667"/>
      <c r="DC22" s="667"/>
      <c r="DD22" s="667"/>
      <c r="DE22" s="667"/>
      <c r="DF22" s="667"/>
      <c r="DG22" s="667"/>
      <c r="DH22" s="667"/>
      <c r="DI22" s="667"/>
      <c r="DJ22" s="667"/>
      <c r="DK22" s="667"/>
      <c r="DL22" s="667"/>
      <c r="DM22" s="667"/>
      <c r="DN22" s="667"/>
      <c r="DO22" s="667"/>
      <c r="DP22" s="667"/>
      <c r="DQ22" s="667"/>
      <c r="DR22" s="667"/>
      <c r="DS22" s="667"/>
      <c r="DT22" s="667"/>
      <c r="DU22" s="667"/>
      <c r="DV22" s="667"/>
      <c r="DW22" s="667"/>
      <c r="DX22" s="667"/>
      <c r="DY22" s="667"/>
      <c r="DZ22" s="667"/>
      <c r="EA22" s="667"/>
      <c r="EB22" s="667"/>
      <c r="EC22" s="668"/>
    </row>
    <row r="23" spans="2:133" ht="11.25" customHeight="1" x14ac:dyDescent="0.15">
      <c r="B23" s="611" t="s">
        <v>273</v>
      </c>
      <c r="C23" s="612"/>
      <c r="D23" s="612"/>
      <c r="E23" s="612"/>
      <c r="F23" s="612"/>
      <c r="G23" s="612"/>
      <c r="H23" s="612"/>
      <c r="I23" s="612"/>
      <c r="J23" s="612"/>
      <c r="K23" s="612"/>
      <c r="L23" s="612"/>
      <c r="M23" s="612"/>
      <c r="N23" s="612"/>
      <c r="O23" s="612"/>
      <c r="P23" s="612"/>
      <c r="Q23" s="613"/>
      <c r="R23" s="614">
        <v>171045</v>
      </c>
      <c r="S23" s="615"/>
      <c r="T23" s="615"/>
      <c r="U23" s="615"/>
      <c r="V23" s="615"/>
      <c r="W23" s="615"/>
      <c r="X23" s="615"/>
      <c r="Y23" s="616"/>
      <c r="Z23" s="650">
        <v>5.7</v>
      </c>
      <c r="AA23" s="650"/>
      <c r="AB23" s="650"/>
      <c r="AC23" s="650"/>
      <c r="AD23" s="651" t="s">
        <v>124</v>
      </c>
      <c r="AE23" s="651"/>
      <c r="AF23" s="651"/>
      <c r="AG23" s="651"/>
      <c r="AH23" s="651"/>
      <c r="AI23" s="651"/>
      <c r="AJ23" s="651"/>
      <c r="AK23" s="651"/>
      <c r="AL23" s="617" t="s">
        <v>124</v>
      </c>
      <c r="AM23" s="618"/>
      <c r="AN23" s="618"/>
      <c r="AO23" s="652"/>
      <c r="AP23" s="611" t="s">
        <v>274</v>
      </c>
      <c r="AQ23" s="686"/>
      <c r="AR23" s="686"/>
      <c r="AS23" s="686"/>
      <c r="AT23" s="686"/>
      <c r="AU23" s="686"/>
      <c r="AV23" s="686"/>
      <c r="AW23" s="686"/>
      <c r="AX23" s="686"/>
      <c r="AY23" s="686"/>
      <c r="AZ23" s="686"/>
      <c r="BA23" s="686"/>
      <c r="BB23" s="686"/>
      <c r="BC23" s="686"/>
      <c r="BD23" s="686"/>
      <c r="BE23" s="686"/>
      <c r="BF23" s="687"/>
      <c r="BG23" s="614" t="s">
        <v>124</v>
      </c>
      <c r="BH23" s="615"/>
      <c r="BI23" s="615"/>
      <c r="BJ23" s="615"/>
      <c r="BK23" s="615"/>
      <c r="BL23" s="615"/>
      <c r="BM23" s="615"/>
      <c r="BN23" s="616"/>
      <c r="BO23" s="650" t="s">
        <v>124</v>
      </c>
      <c r="BP23" s="650"/>
      <c r="BQ23" s="650"/>
      <c r="BR23" s="650"/>
      <c r="BS23" s="651" t="s">
        <v>124</v>
      </c>
      <c r="BT23" s="651"/>
      <c r="BU23" s="651"/>
      <c r="BV23" s="651"/>
      <c r="BW23" s="651"/>
      <c r="BX23" s="651"/>
      <c r="BY23" s="651"/>
      <c r="BZ23" s="651"/>
      <c r="CA23" s="651"/>
      <c r="CB23" s="682"/>
      <c r="CD23" s="666" t="s">
        <v>214</v>
      </c>
      <c r="CE23" s="667"/>
      <c r="CF23" s="667"/>
      <c r="CG23" s="667"/>
      <c r="CH23" s="667"/>
      <c r="CI23" s="667"/>
      <c r="CJ23" s="667"/>
      <c r="CK23" s="667"/>
      <c r="CL23" s="667"/>
      <c r="CM23" s="667"/>
      <c r="CN23" s="667"/>
      <c r="CO23" s="667"/>
      <c r="CP23" s="667"/>
      <c r="CQ23" s="668"/>
      <c r="CR23" s="666" t="s">
        <v>275</v>
      </c>
      <c r="CS23" s="667"/>
      <c r="CT23" s="667"/>
      <c r="CU23" s="667"/>
      <c r="CV23" s="667"/>
      <c r="CW23" s="667"/>
      <c r="CX23" s="667"/>
      <c r="CY23" s="668"/>
      <c r="CZ23" s="666" t="s">
        <v>276</v>
      </c>
      <c r="DA23" s="667"/>
      <c r="DB23" s="667"/>
      <c r="DC23" s="668"/>
      <c r="DD23" s="666" t="s">
        <v>277</v>
      </c>
      <c r="DE23" s="667"/>
      <c r="DF23" s="667"/>
      <c r="DG23" s="667"/>
      <c r="DH23" s="667"/>
      <c r="DI23" s="667"/>
      <c r="DJ23" s="667"/>
      <c r="DK23" s="668"/>
      <c r="DL23" s="698" t="s">
        <v>278</v>
      </c>
      <c r="DM23" s="699"/>
      <c r="DN23" s="699"/>
      <c r="DO23" s="699"/>
      <c r="DP23" s="699"/>
      <c r="DQ23" s="699"/>
      <c r="DR23" s="699"/>
      <c r="DS23" s="699"/>
      <c r="DT23" s="699"/>
      <c r="DU23" s="699"/>
      <c r="DV23" s="700"/>
      <c r="DW23" s="666" t="s">
        <v>279</v>
      </c>
      <c r="DX23" s="667"/>
      <c r="DY23" s="667"/>
      <c r="DZ23" s="667"/>
      <c r="EA23" s="667"/>
      <c r="EB23" s="667"/>
      <c r="EC23" s="668"/>
    </row>
    <row r="24" spans="2:133" ht="11.25" customHeight="1" x14ac:dyDescent="0.15">
      <c r="B24" s="611" t="s">
        <v>280</v>
      </c>
      <c r="C24" s="612"/>
      <c r="D24" s="612"/>
      <c r="E24" s="612"/>
      <c r="F24" s="612"/>
      <c r="G24" s="612"/>
      <c r="H24" s="612"/>
      <c r="I24" s="612"/>
      <c r="J24" s="612"/>
      <c r="K24" s="612"/>
      <c r="L24" s="612"/>
      <c r="M24" s="612"/>
      <c r="N24" s="612"/>
      <c r="O24" s="612"/>
      <c r="P24" s="612"/>
      <c r="Q24" s="613"/>
      <c r="R24" s="614">
        <v>8169</v>
      </c>
      <c r="S24" s="615"/>
      <c r="T24" s="615"/>
      <c r="U24" s="615"/>
      <c r="V24" s="615"/>
      <c r="W24" s="615"/>
      <c r="X24" s="615"/>
      <c r="Y24" s="616"/>
      <c r="Z24" s="650">
        <v>0.3</v>
      </c>
      <c r="AA24" s="650"/>
      <c r="AB24" s="650"/>
      <c r="AC24" s="650"/>
      <c r="AD24" s="651" t="s">
        <v>124</v>
      </c>
      <c r="AE24" s="651"/>
      <c r="AF24" s="651"/>
      <c r="AG24" s="651"/>
      <c r="AH24" s="651"/>
      <c r="AI24" s="651"/>
      <c r="AJ24" s="651"/>
      <c r="AK24" s="651"/>
      <c r="AL24" s="617" t="s">
        <v>124</v>
      </c>
      <c r="AM24" s="618"/>
      <c r="AN24" s="618"/>
      <c r="AO24" s="652"/>
      <c r="AP24" s="611" t="s">
        <v>281</v>
      </c>
      <c r="AQ24" s="686"/>
      <c r="AR24" s="686"/>
      <c r="AS24" s="686"/>
      <c r="AT24" s="686"/>
      <c r="AU24" s="686"/>
      <c r="AV24" s="686"/>
      <c r="AW24" s="686"/>
      <c r="AX24" s="686"/>
      <c r="AY24" s="686"/>
      <c r="AZ24" s="686"/>
      <c r="BA24" s="686"/>
      <c r="BB24" s="686"/>
      <c r="BC24" s="686"/>
      <c r="BD24" s="686"/>
      <c r="BE24" s="686"/>
      <c r="BF24" s="687"/>
      <c r="BG24" s="614" t="s">
        <v>124</v>
      </c>
      <c r="BH24" s="615"/>
      <c r="BI24" s="615"/>
      <c r="BJ24" s="615"/>
      <c r="BK24" s="615"/>
      <c r="BL24" s="615"/>
      <c r="BM24" s="615"/>
      <c r="BN24" s="616"/>
      <c r="BO24" s="650" t="s">
        <v>124</v>
      </c>
      <c r="BP24" s="650"/>
      <c r="BQ24" s="650"/>
      <c r="BR24" s="650"/>
      <c r="BS24" s="651" t="s">
        <v>124</v>
      </c>
      <c r="BT24" s="651"/>
      <c r="BU24" s="651"/>
      <c r="BV24" s="651"/>
      <c r="BW24" s="651"/>
      <c r="BX24" s="651"/>
      <c r="BY24" s="651"/>
      <c r="BZ24" s="651"/>
      <c r="CA24" s="651"/>
      <c r="CB24" s="682"/>
      <c r="CD24" s="663" t="s">
        <v>282</v>
      </c>
      <c r="CE24" s="664"/>
      <c r="CF24" s="664"/>
      <c r="CG24" s="664"/>
      <c r="CH24" s="664"/>
      <c r="CI24" s="664"/>
      <c r="CJ24" s="664"/>
      <c r="CK24" s="664"/>
      <c r="CL24" s="664"/>
      <c r="CM24" s="664"/>
      <c r="CN24" s="664"/>
      <c r="CO24" s="664"/>
      <c r="CP24" s="664"/>
      <c r="CQ24" s="665"/>
      <c r="CR24" s="660">
        <v>914060</v>
      </c>
      <c r="CS24" s="661"/>
      <c r="CT24" s="661"/>
      <c r="CU24" s="661"/>
      <c r="CV24" s="661"/>
      <c r="CW24" s="661"/>
      <c r="CX24" s="661"/>
      <c r="CY24" s="689"/>
      <c r="CZ24" s="690">
        <v>31.5</v>
      </c>
      <c r="DA24" s="673"/>
      <c r="DB24" s="673"/>
      <c r="DC24" s="692"/>
      <c r="DD24" s="688">
        <v>806907</v>
      </c>
      <c r="DE24" s="661"/>
      <c r="DF24" s="661"/>
      <c r="DG24" s="661"/>
      <c r="DH24" s="661"/>
      <c r="DI24" s="661"/>
      <c r="DJ24" s="661"/>
      <c r="DK24" s="689"/>
      <c r="DL24" s="688">
        <v>795759</v>
      </c>
      <c r="DM24" s="661"/>
      <c r="DN24" s="661"/>
      <c r="DO24" s="661"/>
      <c r="DP24" s="661"/>
      <c r="DQ24" s="661"/>
      <c r="DR24" s="661"/>
      <c r="DS24" s="661"/>
      <c r="DT24" s="661"/>
      <c r="DU24" s="661"/>
      <c r="DV24" s="689"/>
      <c r="DW24" s="690">
        <v>53.6</v>
      </c>
      <c r="DX24" s="673"/>
      <c r="DY24" s="673"/>
      <c r="DZ24" s="673"/>
      <c r="EA24" s="673"/>
      <c r="EB24" s="673"/>
      <c r="EC24" s="691"/>
    </row>
    <row r="25" spans="2:133" ht="11.25" customHeight="1" x14ac:dyDescent="0.15">
      <c r="B25" s="611" t="s">
        <v>283</v>
      </c>
      <c r="C25" s="612"/>
      <c r="D25" s="612"/>
      <c r="E25" s="612"/>
      <c r="F25" s="612"/>
      <c r="G25" s="612"/>
      <c r="H25" s="612"/>
      <c r="I25" s="612"/>
      <c r="J25" s="612"/>
      <c r="K25" s="612"/>
      <c r="L25" s="612"/>
      <c r="M25" s="612"/>
      <c r="N25" s="612"/>
      <c r="O25" s="612"/>
      <c r="P25" s="612"/>
      <c r="Q25" s="613"/>
      <c r="R25" s="614">
        <v>1655399</v>
      </c>
      <c r="S25" s="615"/>
      <c r="T25" s="615"/>
      <c r="U25" s="615"/>
      <c r="V25" s="615"/>
      <c r="W25" s="615"/>
      <c r="X25" s="615"/>
      <c r="Y25" s="616"/>
      <c r="Z25" s="650">
        <v>54.9</v>
      </c>
      <c r="AA25" s="650"/>
      <c r="AB25" s="650"/>
      <c r="AC25" s="650"/>
      <c r="AD25" s="651">
        <v>1476185</v>
      </c>
      <c r="AE25" s="651"/>
      <c r="AF25" s="651"/>
      <c r="AG25" s="651"/>
      <c r="AH25" s="651"/>
      <c r="AI25" s="651"/>
      <c r="AJ25" s="651"/>
      <c r="AK25" s="651"/>
      <c r="AL25" s="617">
        <v>99.8</v>
      </c>
      <c r="AM25" s="618"/>
      <c r="AN25" s="618"/>
      <c r="AO25" s="652"/>
      <c r="AP25" s="611" t="s">
        <v>284</v>
      </c>
      <c r="AQ25" s="686"/>
      <c r="AR25" s="686"/>
      <c r="AS25" s="686"/>
      <c r="AT25" s="686"/>
      <c r="AU25" s="686"/>
      <c r="AV25" s="686"/>
      <c r="AW25" s="686"/>
      <c r="AX25" s="686"/>
      <c r="AY25" s="686"/>
      <c r="AZ25" s="686"/>
      <c r="BA25" s="686"/>
      <c r="BB25" s="686"/>
      <c r="BC25" s="686"/>
      <c r="BD25" s="686"/>
      <c r="BE25" s="686"/>
      <c r="BF25" s="687"/>
      <c r="BG25" s="614" t="s">
        <v>124</v>
      </c>
      <c r="BH25" s="615"/>
      <c r="BI25" s="615"/>
      <c r="BJ25" s="615"/>
      <c r="BK25" s="615"/>
      <c r="BL25" s="615"/>
      <c r="BM25" s="615"/>
      <c r="BN25" s="616"/>
      <c r="BO25" s="650" t="s">
        <v>124</v>
      </c>
      <c r="BP25" s="650"/>
      <c r="BQ25" s="650"/>
      <c r="BR25" s="650"/>
      <c r="BS25" s="651" t="s">
        <v>124</v>
      </c>
      <c r="BT25" s="651"/>
      <c r="BU25" s="651"/>
      <c r="BV25" s="651"/>
      <c r="BW25" s="651"/>
      <c r="BX25" s="651"/>
      <c r="BY25" s="651"/>
      <c r="BZ25" s="651"/>
      <c r="CA25" s="651"/>
      <c r="CB25" s="682"/>
      <c r="CD25" s="611" t="s">
        <v>285</v>
      </c>
      <c r="CE25" s="612"/>
      <c r="CF25" s="612"/>
      <c r="CG25" s="612"/>
      <c r="CH25" s="612"/>
      <c r="CI25" s="612"/>
      <c r="CJ25" s="612"/>
      <c r="CK25" s="612"/>
      <c r="CL25" s="612"/>
      <c r="CM25" s="612"/>
      <c r="CN25" s="612"/>
      <c r="CO25" s="612"/>
      <c r="CP25" s="612"/>
      <c r="CQ25" s="613"/>
      <c r="CR25" s="614">
        <v>427955</v>
      </c>
      <c r="CS25" s="623"/>
      <c r="CT25" s="623"/>
      <c r="CU25" s="623"/>
      <c r="CV25" s="623"/>
      <c r="CW25" s="623"/>
      <c r="CX25" s="623"/>
      <c r="CY25" s="624"/>
      <c r="CZ25" s="617">
        <v>14.7</v>
      </c>
      <c r="DA25" s="625"/>
      <c r="DB25" s="625"/>
      <c r="DC25" s="626"/>
      <c r="DD25" s="620">
        <v>368742</v>
      </c>
      <c r="DE25" s="623"/>
      <c r="DF25" s="623"/>
      <c r="DG25" s="623"/>
      <c r="DH25" s="623"/>
      <c r="DI25" s="623"/>
      <c r="DJ25" s="623"/>
      <c r="DK25" s="624"/>
      <c r="DL25" s="620">
        <v>358825</v>
      </c>
      <c r="DM25" s="623"/>
      <c r="DN25" s="623"/>
      <c r="DO25" s="623"/>
      <c r="DP25" s="623"/>
      <c r="DQ25" s="623"/>
      <c r="DR25" s="623"/>
      <c r="DS25" s="623"/>
      <c r="DT25" s="623"/>
      <c r="DU25" s="623"/>
      <c r="DV25" s="624"/>
      <c r="DW25" s="617">
        <v>24.2</v>
      </c>
      <c r="DX25" s="625"/>
      <c r="DY25" s="625"/>
      <c r="DZ25" s="625"/>
      <c r="EA25" s="625"/>
      <c r="EB25" s="625"/>
      <c r="EC25" s="639"/>
    </row>
    <row r="26" spans="2:133" ht="11.25" customHeight="1" x14ac:dyDescent="0.15">
      <c r="B26" s="611" t="s">
        <v>286</v>
      </c>
      <c r="C26" s="612"/>
      <c r="D26" s="612"/>
      <c r="E26" s="612"/>
      <c r="F26" s="612"/>
      <c r="G26" s="612"/>
      <c r="H26" s="612"/>
      <c r="I26" s="612"/>
      <c r="J26" s="612"/>
      <c r="K26" s="612"/>
      <c r="L26" s="612"/>
      <c r="M26" s="612"/>
      <c r="N26" s="612"/>
      <c r="O26" s="612"/>
      <c r="P26" s="612"/>
      <c r="Q26" s="613"/>
      <c r="R26" s="614" t="s">
        <v>124</v>
      </c>
      <c r="S26" s="615"/>
      <c r="T26" s="615"/>
      <c r="U26" s="615"/>
      <c r="V26" s="615"/>
      <c r="W26" s="615"/>
      <c r="X26" s="615"/>
      <c r="Y26" s="616"/>
      <c r="Z26" s="650" t="s">
        <v>124</v>
      </c>
      <c r="AA26" s="650"/>
      <c r="AB26" s="650"/>
      <c r="AC26" s="650"/>
      <c r="AD26" s="651" t="s">
        <v>124</v>
      </c>
      <c r="AE26" s="651"/>
      <c r="AF26" s="651"/>
      <c r="AG26" s="651"/>
      <c r="AH26" s="651"/>
      <c r="AI26" s="651"/>
      <c r="AJ26" s="651"/>
      <c r="AK26" s="651"/>
      <c r="AL26" s="617" t="s">
        <v>124</v>
      </c>
      <c r="AM26" s="618"/>
      <c r="AN26" s="618"/>
      <c r="AO26" s="652"/>
      <c r="AP26" s="611" t="s">
        <v>287</v>
      </c>
      <c r="AQ26" s="686"/>
      <c r="AR26" s="686"/>
      <c r="AS26" s="686"/>
      <c r="AT26" s="686"/>
      <c r="AU26" s="686"/>
      <c r="AV26" s="686"/>
      <c r="AW26" s="686"/>
      <c r="AX26" s="686"/>
      <c r="AY26" s="686"/>
      <c r="AZ26" s="686"/>
      <c r="BA26" s="686"/>
      <c r="BB26" s="686"/>
      <c r="BC26" s="686"/>
      <c r="BD26" s="686"/>
      <c r="BE26" s="686"/>
      <c r="BF26" s="687"/>
      <c r="BG26" s="614" t="s">
        <v>124</v>
      </c>
      <c r="BH26" s="615"/>
      <c r="BI26" s="615"/>
      <c r="BJ26" s="615"/>
      <c r="BK26" s="615"/>
      <c r="BL26" s="615"/>
      <c r="BM26" s="615"/>
      <c r="BN26" s="616"/>
      <c r="BO26" s="650" t="s">
        <v>124</v>
      </c>
      <c r="BP26" s="650"/>
      <c r="BQ26" s="650"/>
      <c r="BR26" s="650"/>
      <c r="BS26" s="651" t="s">
        <v>124</v>
      </c>
      <c r="BT26" s="651"/>
      <c r="BU26" s="651"/>
      <c r="BV26" s="651"/>
      <c r="BW26" s="651"/>
      <c r="BX26" s="651"/>
      <c r="BY26" s="651"/>
      <c r="BZ26" s="651"/>
      <c r="CA26" s="651"/>
      <c r="CB26" s="682"/>
      <c r="CD26" s="611" t="s">
        <v>288</v>
      </c>
      <c r="CE26" s="612"/>
      <c r="CF26" s="612"/>
      <c r="CG26" s="612"/>
      <c r="CH26" s="612"/>
      <c r="CI26" s="612"/>
      <c r="CJ26" s="612"/>
      <c r="CK26" s="612"/>
      <c r="CL26" s="612"/>
      <c r="CM26" s="612"/>
      <c r="CN26" s="612"/>
      <c r="CO26" s="612"/>
      <c r="CP26" s="612"/>
      <c r="CQ26" s="613"/>
      <c r="CR26" s="614">
        <v>222212</v>
      </c>
      <c r="CS26" s="615"/>
      <c r="CT26" s="615"/>
      <c r="CU26" s="615"/>
      <c r="CV26" s="615"/>
      <c r="CW26" s="615"/>
      <c r="CX26" s="615"/>
      <c r="CY26" s="616"/>
      <c r="CZ26" s="617">
        <v>7.7</v>
      </c>
      <c r="DA26" s="625"/>
      <c r="DB26" s="625"/>
      <c r="DC26" s="626"/>
      <c r="DD26" s="620">
        <v>190599</v>
      </c>
      <c r="DE26" s="615"/>
      <c r="DF26" s="615"/>
      <c r="DG26" s="615"/>
      <c r="DH26" s="615"/>
      <c r="DI26" s="615"/>
      <c r="DJ26" s="615"/>
      <c r="DK26" s="616"/>
      <c r="DL26" s="620" t="s">
        <v>124</v>
      </c>
      <c r="DM26" s="615"/>
      <c r="DN26" s="615"/>
      <c r="DO26" s="615"/>
      <c r="DP26" s="615"/>
      <c r="DQ26" s="615"/>
      <c r="DR26" s="615"/>
      <c r="DS26" s="615"/>
      <c r="DT26" s="615"/>
      <c r="DU26" s="615"/>
      <c r="DV26" s="616"/>
      <c r="DW26" s="617" t="s">
        <v>124</v>
      </c>
      <c r="DX26" s="625"/>
      <c r="DY26" s="625"/>
      <c r="DZ26" s="625"/>
      <c r="EA26" s="625"/>
      <c r="EB26" s="625"/>
      <c r="EC26" s="639"/>
    </row>
    <row r="27" spans="2:133" ht="11.25" customHeight="1" x14ac:dyDescent="0.15">
      <c r="B27" s="611" t="s">
        <v>289</v>
      </c>
      <c r="C27" s="612"/>
      <c r="D27" s="612"/>
      <c r="E27" s="612"/>
      <c r="F27" s="612"/>
      <c r="G27" s="612"/>
      <c r="H27" s="612"/>
      <c r="I27" s="612"/>
      <c r="J27" s="612"/>
      <c r="K27" s="612"/>
      <c r="L27" s="612"/>
      <c r="M27" s="612"/>
      <c r="N27" s="612"/>
      <c r="O27" s="612"/>
      <c r="P27" s="612"/>
      <c r="Q27" s="613"/>
      <c r="R27" s="614">
        <v>763</v>
      </c>
      <c r="S27" s="615"/>
      <c r="T27" s="615"/>
      <c r="U27" s="615"/>
      <c r="V27" s="615"/>
      <c r="W27" s="615"/>
      <c r="X27" s="615"/>
      <c r="Y27" s="616"/>
      <c r="Z27" s="650">
        <v>0</v>
      </c>
      <c r="AA27" s="650"/>
      <c r="AB27" s="650"/>
      <c r="AC27" s="650"/>
      <c r="AD27" s="651" t="s">
        <v>124</v>
      </c>
      <c r="AE27" s="651"/>
      <c r="AF27" s="651"/>
      <c r="AG27" s="651"/>
      <c r="AH27" s="651"/>
      <c r="AI27" s="651"/>
      <c r="AJ27" s="651"/>
      <c r="AK27" s="651"/>
      <c r="AL27" s="617" t="s">
        <v>124</v>
      </c>
      <c r="AM27" s="618"/>
      <c r="AN27" s="618"/>
      <c r="AO27" s="652"/>
      <c r="AP27" s="611" t="s">
        <v>290</v>
      </c>
      <c r="AQ27" s="612"/>
      <c r="AR27" s="612"/>
      <c r="AS27" s="612"/>
      <c r="AT27" s="612"/>
      <c r="AU27" s="612"/>
      <c r="AV27" s="612"/>
      <c r="AW27" s="612"/>
      <c r="AX27" s="612"/>
      <c r="AY27" s="612"/>
      <c r="AZ27" s="612"/>
      <c r="BA27" s="612"/>
      <c r="BB27" s="612"/>
      <c r="BC27" s="612"/>
      <c r="BD27" s="612"/>
      <c r="BE27" s="612"/>
      <c r="BF27" s="613"/>
      <c r="BG27" s="614">
        <v>171236</v>
      </c>
      <c r="BH27" s="615"/>
      <c r="BI27" s="615"/>
      <c r="BJ27" s="615"/>
      <c r="BK27" s="615"/>
      <c r="BL27" s="615"/>
      <c r="BM27" s="615"/>
      <c r="BN27" s="616"/>
      <c r="BO27" s="650">
        <v>100</v>
      </c>
      <c r="BP27" s="650"/>
      <c r="BQ27" s="650"/>
      <c r="BR27" s="650"/>
      <c r="BS27" s="651" t="s">
        <v>124</v>
      </c>
      <c r="BT27" s="651"/>
      <c r="BU27" s="651"/>
      <c r="BV27" s="651"/>
      <c r="BW27" s="651"/>
      <c r="BX27" s="651"/>
      <c r="BY27" s="651"/>
      <c r="BZ27" s="651"/>
      <c r="CA27" s="651"/>
      <c r="CB27" s="682"/>
      <c r="CD27" s="611" t="s">
        <v>291</v>
      </c>
      <c r="CE27" s="612"/>
      <c r="CF27" s="612"/>
      <c r="CG27" s="612"/>
      <c r="CH27" s="612"/>
      <c r="CI27" s="612"/>
      <c r="CJ27" s="612"/>
      <c r="CK27" s="612"/>
      <c r="CL27" s="612"/>
      <c r="CM27" s="612"/>
      <c r="CN27" s="612"/>
      <c r="CO27" s="612"/>
      <c r="CP27" s="612"/>
      <c r="CQ27" s="613"/>
      <c r="CR27" s="614">
        <v>66262</v>
      </c>
      <c r="CS27" s="623"/>
      <c r="CT27" s="623"/>
      <c r="CU27" s="623"/>
      <c r="CV27" s="623"/>
      <c r="CW27" s="623"/>
      <c r="CX27" s="623"/>
      <c r="CY27" s="624"/>
      <c r="CZ27" s="617">
        <v>2.2999999999999998</v>
      </c>
      <c r="DA27" s="625"/>
      <c r="DB27" s="625"/>
      <c r="DC27" s="626"/>
      <c r="DD27" s="620">
        <v>19716</v>
      </c>
      <c r="DE27" s="623"/>
      <c r="DF27" s="623"/>
      <c r="DG27" s="623"/>
      <c r="DH27" s="623"/>
      <c r="DI27" s="623"/>
      <c r="DJ27" s="623"/>
      <c r="DK27" s="624"/>
      <c r="DL27" s="620">
        <v>18485</v>
      </c>
      <c r="DM27" s="623"/>
      <c r="DN27" s="623"/>
      <c r="DO27" s="623"/>
      <c r="DP27" s="623"/>
      <c r="DQ27" s="623"/>
      <c r="DR27" s="623"/>
      <c r="DS27" s="623"/>
      <c r="DT27" s="623"/>
      <c r="DU27" s="623"/>
      <c r="DV27" s="624"/>
      <c r="DW27" s="617">
        <v>1.2</v>
      </c>
      <c r="DX27" s="625"/>
      <c r="DY27" s="625"/>
      <c r="DZ27" s="625"/>
      <c r="EA27" s="625"/>
      <c r="EB27" s="625"/>
      <c r="EC27" s="639"/>
    </row>
    <row r="28" spans="2:133" ht="11.25" customHeight="1" x14ac:dyDescent="0.15">
      <c r="B28" s="611" t="s">
        <v>292</v>
      </c>
      <c r="C28" s="612"/>
      <c r="D28" s="612"/>
      <c r="E28" s="612"/>
      <c r="F28" s="612"/>
      <c r="G28" s="612"/>
      <c r="H28" s="612"/>
      <c r="I28" s="612"/>
      <c r="J28" s="612"/>
      <c r="K28" s="612"/>
      <c r="L28" s="612"/>
      <c r="M28" s="612"/>
      <c r="N28" s="612"/>
      <c r="O28" s="612"/>
      <c r="P28" s="612"/>
      <c r="Q28" s="613"/>
      <c r="R28" s="614">
        <v>32848</v>
      </c>
      <c r="S28" s="615"/>
      <c r="T28" s="615"/>
      <c r="U28" s="615"/>
      <c r="V28" s="615"/>
      <c r="W28" s="615"/>
      <c r="X28" s="615"/>
      <c r="Y28" s="616"/>
      <c r="Z28" s="650">
        <v>1.1000000000000001</v>
      </c>
      <c r="AA28" s="650"/>
      <c r="AB28" s="650"/>
      <c r="AC28" s="650"/>
      <c r="AD28" s="651">
        <v>535</v>
      </c>
      <c r="AE28" s="651"/>
      <c r="AF28" s="651"/>
      <c r="AG28" s="651"/>
      <c r="AH28" s="651"/>
      <c r="AI28" s="651"/>
      <c r="AJ28" s="651"/>
      <c r="AK28" s="651"/>
      <c r="AL28" s="617">
        <v>0</v>
      </c>
      <c r="AM28" s="618"/>
      <c r="AN28" s="618"/>
      <c r="AO28" s="652"/>
      <c r="AP28" s="611"/>
      <c r="AQ28" s="612"/>
      <c r="AR28" s="612"/>
      <c r="AS28" s="612"/>
      <c r="AT28" s="612"/>
      <c r="AU28" s="612"/>
      <c r="AV28" s="612"/>
      <c r="AW28" s="612"/>
      <c r="AX28" s="612"/>
      <c r="AY28" s="612"/>
      <c r="AZ28" s="612"/>
      <c r="BA28" s="612"/>
      <c r="BB28" s="612"/>
      <c r="BC28" s="612"/>
      <c r="BD28" s="612"/>
      <c r="BE28" s="612"/>
      <c r="BF28" s="613"/>
      <c r="BG28" s="614"/>
      <c r="BH28" s="615"/>
      <c r="BI28" s="615"/>
      <c r="BJ28" s="615"/>
      <c r="BK28" s="615"/>
      <c r="BL28" s="615"/>
      <c r="BM28" s="615"/>
      <c r="BN28" s="616"/>
      <c r="BO28" s="650"/>
      <c r="BP28" s="650"/>
      <c r="BQ28" s="650"/>
      <c r="BR28" s="650"/>
      <c r="BS28" s="620"/>
      <c r="BT28" s="615"/>
      <c r="BU28" s="615"/>
      <c r="BV28" s="615"/>
      <c r="BW28" s="615"/>
      <c r="BX28" s="615"/>
      <c r="BY28" s="615"/>
      <c r="BZ28" s="615"/>
      <c r="CA28" s="615"/>
      <c r="CB28" s="649"/>
      <c r="CD28" s="611" t="s">
        <v>293</v>
      </c>
      <c r="CE28" s="612"/>
      <c r="CF28" s="612"/>
      <c r="CG28" s="612"/>
      <c r="CH28" s="612"/>
      <c r="CI28" s="612"/>
      <c r="CJ28" s="612"/>
      <c r="CK28" s="612"/>
      <c r="CL28" s="612"/>
      <c r="CM28" s="612"/>
      <c r="CN28" s="612"/>
      <c r="CO28" s="612"/>
      <c r="CP28" s="612"/>
      <c r="CQ28" s="613"/>
      <c r="CR28" s="614">
        <v>419843</v>
      </c>
      <c r="CS28" s="615"/>
      <c r="CT28" s="615"/>
      <c r="CU28" s="615"/>
      <c r="CV28" s="615"/>
      <c r="CW28" s="615"/>
      <c r="CX28" s="615"/>
      <c r="CY28" s="616"/>
      <c r="CZ28" s="617">
        <v>14.5</v>
      </c>
      <c r="DA28" s="625"/>
      <c r="DB28" s="625"/>
      <c r="DC28" s="626"/>
      <c r="DD28" s="620">
        <v>418449</v>
      </c>
      <c r="DE28" s="615"/>
      <c r="DF28" s="615"/>
      <c r="DG28" s="615"/>
      <c r="DH28" s="615"/>
      <c r="DI28" s="615"/>
      <c r="DJ28" s="615"/>
      <c r="DK28" s="616"/>
      <c r="DL28" s="620">
        <v>418449</v>
      </c>
      <c r="DM28" s="615"/>
      <c r="DN28" s="615"/>
      <c r="DO28" s="615"/>
      <c r="DP28" s="615"/>
      <c r="DQ28" s="615"/>
      <c r="DR28" s="615"/>
      <c r="DS28" s="615"/>
      <c r="DT28" s="615"/>
      <c r="DU28" s="615"/>
      <c r="DV28" s="616"/>
      <c r="DW28" s="617">
        <v>28.2</v>
      </c>
      <c r="DX28" s="625"/>
      <c r="DY28" s="625"/>
      <c r="DZ28" s="625"/>
      <c r="EA28" s="625"/>
      <c r="EB28" s="625"/>
      <c r="EC28" s="639"/>
    </row>
    <row r="29" spans="2:133" ht="11.25" customHeight="1" x14ac:dyDescent="0.15">
      <c r="B29" s="611" t="s">
        <v>294</v>
      </c>
      <c r="C29" s="612"/>
      <c r="D29" s="612"/>
      <c r="E29" s="612"/>
      <c r="F29" s="612"/>
      <c r="G29" s="612"/>
      <c r="H29" s="612"/>
      <c r="I29" s="612"/>
      <c r="J29" s="612"/>
      <c r="K29" s="612"/>
      <c r="L29" s="612"/>
      <c r="M29" s="612"/>
      <c r="N29" s="612"/>
      <c r="O29" s="612"/>
      <c r="P29" s="612"/>
      <c r="Q29" s="613"/>
      <c r="R29" s="614">
        <v>1755</v>
      </c>
      <c r="S29" s="615"/>
      <c r="T29" s="615"/>
      <c r="U29" s="615"/>
      <c r="V29" s="615"/>
      <c r="W29" s="615"/>
      <c r="X29" s="615"/>
      <c r="Y29" s="616"/>
      <c r="Z29" s="650">
        <v>0.1</v>
      </c>
      <c r="AA29" s="650"/>
      <c r="AB29" s="650"/>
      <c r="AC29" s="650"/>
      <c r="AD29" s="651" t="s">
        <v>124</v>
      </c>
      <c r="AE29" s="651"/>
      <c r="AF29" s="651"/>
      <c r="AG29" s="651"/>
      <c r="AH29" s="651"/>
      <c r="AI29" s="651"/>
      <c r="AJ29" s="651"/>
      <c r="AK29" s="651"/>
      <c r="AL29" s="617" t="s">
        <v>124</v>
      </c>
      <c r="AM29" s="618"/>
      <c r="AN29" s="618"/>
      <c r="AO29" s="652"/>
      <c r="AP29" s="595"/>
      <c r="AQ29" s="596"/>
      <c r="AR29" s="596"/>
      <c r="AS29" s="596"/>
      <c r="AT29" s="596"/>
      <c r="AU29" s="596"/>
      <c r="AV29" s="596"/>
      <c r="AW29" s="596"/>
      <c r="AX29" s="596"/>
      <c r="AY29" s="596"/>
      <c r="AZ29" s="596"/>
      <c r="BA29" s="596"/>
      <c r="BB29" s="596"/>
      <c r="BC29" s="596"/>
      <c r="BD29" s="596"/>
      <c r="BE29" s="596"/>
      <c r="BF29" s="597"/>
      <c r="BG29" s="614"/>
      <c r="BH29" s="615"/>
      <c r="BI29" s="615"/>
      <c r="BJ29" s="615"/>
      <c r="BK29" s="615"/>
      <c r="BL29" s="615"/>
      <c r="BM29" s="615"/>
      <c r="BN29" s="616"/>
      <c r="BO29" s="650"/>
      <c r="BP29" s="650"/>
      <c r="BQ29" s="650"/>
      <c r="BR29" s="650"/>
      <c r="BS29" s="651"/>
      <c r="BT29" s="651"/>
      <c r="BU29" s="651"/>
      <c r="BV29" s="651"/>
      <c r="BW29" s="651"/>
      <c r="BX29" s="651"/>
      <c r="BY29" s="651"/>
      <c r="BZ29" s="651"/>
      <c r="CA29" s="651"/>
      <c r="CB29" s="682"/>
      <c r="CD29" s="627" t="s">
        <v>295</v>
      </c>
      <c r="CE29" s="628"/>
      <c r="CF29" s="611" t="s">
        <v>68</v>
      </c>
      <c r="CG29" s="612"/>
      <c r="CH29" s="612"/>
      <c r="CI29" s="612"/>
      <c r="CJ29" s="612"/>
      <c r="CK29" s="612"/>
      <c r="CL29" s="612"/>
      <c r="CM29" s="612"/>
      <c r="CN29" s="612"/>
      <c r="CO29" s="612"/>
      <c r="CP29" s="612"/>
      <c r="CQ29" s="613"/>
      <c r="CR29" s="614">
        <v>419843</v>
      </c>
      <c r="CS29" s="623"/>
      <c r="CT29" s="623"/>
      <c r="CU29" s="623"/>
      <c r="CV29" s="623"/>
      <c r="CW29" s="623"/>
      <c r="CX29" s="623"/>
      <c r="CY29" s="624"/>
      <c r="CZ29" s="617">
        <v>14.5</v>
      </c>
      <c r="DA29" s="625"/>
      <c r="DB29" s="625"/>
      <c r="DC29" s="626"/>
      <c r="DD29" s="620">
        <v>418449</v>
      </c>
      <c r="DE29" s="623"/>
      <c r="DF29" s="623"/>
      <c r="DG29" s="623"/>
      <c r="DH29" s="623"/>
      <c r="DI29" s="623"/>
      <c r="DJ29" s="623"/>
      <c r="DK29" s="624"/>
      <c r="DL29" s="620">
        <v>418449</v>
      </c>
      <c r="DM29" s="623"/>
      <c r="DN29" s="623"/>
      <c r="DO29" s="623"/>
      <c r="DP29" s="623"/>
      <c r="DQ29" s="623"/>
      <c r="DR29" s="623"/>
      <c r="DS29" s="623"/>
      <c r="DT29" s="623"/>
      <c r="DU29" s="623"/>
      <c r="DV29" s="624"/>
      <c r="DW29" s="617">
        <v>28.2</v>
      </c>
      <c r="DX29" s="625"/>
      <c r="DY29" s="625"/>
      <c r="DZ29" s="625"/>
      <c r="EA29" s="625"/>
      <c r="EB29" s="625"/>
      <c r="EC29" s="639"/>
    </row>
    <row r="30" spans="2:133" ht="11.25" customHeight="1" x14ac:dyDescent="0.15">
      <c r="B30" s="611" t="s">
        <v>296</v>
      </c>
      <c r="C30" s="612"/>
      <c r="D30" s="612"/>
      <c r="E30" s="612"/>
      <c r="F30" s="612"/>
      <c r="G30" s="612"/>
      <c r="H30" s="612"/>
      <c r="I30" s="612"/>
      <c r="J30" s="612"/>
      <c r="K30" s="612"/>
      <c r="L30" s="612"/>
      <c r="M30" s="612"/>
      <c r="N30" s="612"/>
      <c r="O30" s="612"/>
      <c r="P30" s="612"/>
      <c r="Q30" s="613"/>
      <c r="R30" s="614">
        <v>129550</v>
      </c>
      <c r="S30" s="615"/>
      <c r="T30" s="615"/>
      <c r="U30" s="615"/>
      <c r="V30" s="615"/>
      <c r="W30" s="615"/>
      <c r="X30" s="615"/>
      <c r="Y30" s="616"/>
      <c r="Z30" s="650">
        <v>4.3</v>
      </c>
      <c r="AA30" s="650"/>
      <c r="AB30" s="650"/>
      <c r="AC30" s="650"/>
      <c r="AD30" s="651" t="s">
        <v>124</v>
      </c>
      <c r="AE30" s="651"/>
      <c r="AF30" s="651"/>
      <c r="AG30" s="651"/>
      <c r="AH30" s="651"/>
      <c r="AI30" s="651"/>
      <c r="AJ30" s="651"/>
      <c r="AK30" s="651"/>
      <c r="AL30" s="617" t="s">
        <v>124</v>
      </c>
      <c r="AM30" s="618"/>
      <c r="AN30" s="618"/>
      <c r="AO30" s="652"/>
      <c r="AP30" s="666" t="s">
        <v>214</v>
      </c>
      <c r="AQ30" s="667"/>
      <c r="AR30" s="667"/>
      <c r="AS30" s="667"/>
      <c r="AT30" s="667"/>
      <c r="AU30" s="667"/>
      <c r="AV30" s="667"/>
      <c r="AW30" s="667"/>
      <c r="AX30" s="667"/>
      <c r="AY30" s="667"/>
      <c r="AZ30" s="667"/>
      <c r="BA30" s="667"/>
      <c r="BB30" s="667"/>
      <c r="BC30" s="667"/>
      <c r="BD30" s="667"/>
      <c r="BE30" s="667"/>
      <c r="BF30" s="668"/>
      <c r="BG30" s="666" t="s">
        <v>297</v>
      </c>
      <c r="BH30" s="680"/>
      <c r="BI30" s="680"/>
      <c r="BJ30" s="680"/>
      <c r="BK30" s="680"/>
      <c r="BL30" s="680"/>
      <c r="BM30" s="680"/>
      <c r="BN30" s="680"/>
      <c r="BO30" s="680"/>
      <c r="BP30" s="680"/>
      <c r="BQ30" s="681"/>
      <c r="BR30" s="666" t="s">
        <v>298</v>
      </c>
      <c r="BS30" s="680"/>
      <c r="BT30" s="680"/>
      <c r="BU30" s="680"/>
      <c r="BV30" s="680"/>
      <c r="BW30" s="680"/>
      <c r="BX30" s="680"/>
      <c r="BY30" s="680"/>
      <c r="BZ30" s="680"/>
      <c r="CA30" s="680"/>
      <c r="CB30" s="681"/>
      <c r="CD30" s="629"/>
      <c r="CE30" s="630"/>
      <c r="CF30" s="611" t="s">
        <v>299</v>
      </c>
      <c r="CG30" s="612"/>
      <c r="CH30" s="612"/>
      <c r="CI30" s="612"/>
      <c r="CJ30" s="612"/>
      <c r="CK30" s="612"/>
      <c r="CL30" s="612"/>
      <c r="CM30" s="612"/>
      <c r="CN30" s="612"/>
      <c r="CO30" s="612"/>
      <c r="CP30" s="612"/>
      <c r="CQ30" s="613"/>
      <c r="CR30" s="614">
        <v>413257</v>
      </c>
      <c r="CS30" s="615"/>
      <c r="CT30" s="615"/>
      <c r="CU30" s="615"/>
      <c r="CV30" s="615"/>
      <c r="CW30" s="615"/>
      <c r="CX30" s="615"/>
      <c r="CY30" s="616"/>
      <c r="CZ30" s="617">
        <v>14.2</v>
      </c>
      <c r="DA30" s="625"/>
      <c r="DB30" s="625"/>
      <c r="DC30" s="626"/>
      <c r="DD30" s="620">
        <v>411881</v>
      </c>
      <c r="DE30" s="615"/>
      <c r="DF30" s="615"/>
      <c r="DG30" s="615"/>
      <c r="DH30" s="615"/>
      <c r="DI30" s="615"/>
      <c r="DJ30" s="615"/>
      <c r="DK30" s="616"/>
      <c r="DL30" s="620">
        <v>411881</v>
      </c>
      <c r="DM30" s="615"/>
      <c r="DN30" s="615"/>
      <c r="DO30" s="615"/>
      <c r="DP30" s="615"/>
      <c r="DQ30" s="615"/>
      <c r="DR30" s="615"/>
      <c r="DS30" s="615"/>
      <c r="DT30" s="615"/>
      <c r="DU30" s="615"/>
      <c r="DV30" s="616"/>
      <c r="DW30" s="617">
        <v>27.8</v>
      </c>
      <c r="DX30" s="625"/>
      <c r="DY30" s="625"/>
      <c r="DZ30" s="625"/>
      <c r="EA30" s="625"/>
      <c r="EB30" s="625"/>
      <c r="EC30" s="639"/>
    </row>
    <row r="31" spans="2:133" ht="11.25" customHeight="1" x14ac:dyDescent="0.15">
      <c r="B31" s="683" t="s">
        <v>300</v>
      </c>
      <c r="C31" s="684"/>
      <c r="D31" s="684"/>
      <c r="E31" s="684"/>
      <c r="F31" s="684"/>
      <c r="G31" s="684"/>
      <c r="H31" s="684"/>
      <c r="I31" s="684"/>
      <c r="J31" s="684"/>
      <c r="K31" s="684"/>
      <c r="L31" s="684"/>
      <c r="M31" s="684"/>
      <c r="N31" s="684"/>
      <c r="O31" s="684"/>
      <c r="P31" s="684"/>
      <c r="Q31" s="685"/>
      <c r="R31" s="614" t="s">
        <v>124</v>
      </c>
      <c r="S31" s="615"/>
      <c r="T31" s="615"/>
      <c r="U31" s="615"/>
      <c r="V31" s="615"/>
      <c r="W31" s="615"/>
      <c r="X31" s="615"/>
      <c r="Y31" s="616"/>
      <c r="Z31" s="650" t="s">
        <v>124</v>
      </c>
      <c r="AA31" s="650"/>
      <c r="AB31" s="650"/>
      <c r="AC31" s="650"/>
      <c r="AD31" s="651" t="s">
        <v>124</v>
      </c>
      <c r="AE31" s="651"/>
      <c r="AF31" s="651"/>
      <c r="AG31" s="651"/>
      <c r="AH31" s="651"/>
      <c r="AI31" s="651"/>
      <c r="AJ31" s="651"/>
      <c r="AK31" s="651"/>
      <c r="AL31" s="617" t="s">
        <v>124</v>
      </c>
      <c r="AM31" s="618"/>
      <c r="AN31" s="618"/>
      <c r="AO31" s="652"/>
      <c r="AP31" s="675" t="s">
        <v>301</v>
      </c>
      <c r="AQ31" s="676"/>
      <c r="AR31" s="676"/>
      <c r="AS31" s="676"/>
      <c r="AT31" s="677" t="s">
        <v>302</v>
      </c>
      <c r="AU31" s="212"/>
      <c r="AV31" s="212"/>
      <c r="AW31" s="212"/>
      <c r="AX31" s="663" t="s">
        <v>180</v>
      </c>
      <c r="AY31" s="664"/>
      <c r="AZ31" s="664"/>
      <c r="BA31" s="664"/>
      <c r="BB31" s="664"/>
      <c r="BC31" s="664"/>
      <c r="BD31" s="664"/>
      <c r="BE31" s="664"/>
      <c r="BF31" s="665"/>
      <c r="BG31" s="671">
        <v>99.6</v>
      </c>
      <c r="BH31" s="672"/>
      <c r="BI31" s="672"/>
      <c r="BJ31" s="672"/>
      <c r="BK31" s="672"/>
      <c r="BL31" s="672"/>
      <c r="BM31" s="673">
        <v>96.4</v>
      </c>
      <c r="BN31" s="672"/>
      <c r="BO31" s="672"/>
      <c r="BP31" s="672"/>
      <c r="BQ31" s="674"/>
      <c r="BR31" s="671">
        <v>99.7</v>
      </c>
      <c r="BS31" s="672"/>
      <c r="BT31" s="672"/>
      <c r="BU31" s="672"/>
      <c r="BV31" s="672"/>
      <c r="BW31" s="672"/>
      <c r="BX31" s="673">
        <v>96.6</v>
      </c>
      <c r="BY31" s="672"/>
      <c r="BZ31" s="672"/>
      <c r="CA31" s="672"/>
      <c r="CB31" s="674"/>
      <c r="CD31" s="629"/>
      <c r="CE31" s="630"/>
      <c r="CF31" s="611" t="s">
        <v>303</v>
      </c>
      <c r="CG31" s="612"/>
      <c r="CH31" s="612"/>
      <c r="CI31" s="612"/>
      <c r="CJ31" s="612"/>
      <c r="CK31" s="612"/>
      <c r="CL31" s="612"/>
      <c r="CM31" s="612"/>
      <c r="CN31" s="612"/>
      <c r="CO31" s="612"/>
      <c r="CP31" s="612"/>
      <c r="CQ31" s="613"/>
      <c r="CR31" s="614">
        <v>6586</v>
      </c>
      <c r="CS31" s="623"/>
      <c r="CT31" s="623"/>
      <c r="CU31" s="623"/>
      <c r="CV31" s="623"/>
      <c r="CW31" s="623"/>
      <c r="CX31" s="623"/>
      <c r="CY31" s="624"/>
      <c r="CZ31" s="617">
        <v>0.2</v>
      </c>
      <c r="DA31" s="625"/>
      <c r="DB31" s="625"/>
      <c r="DC31" s="626"/>
      <c r="DD31" s="620">
        <v>6568</v>
      </c>
      <c r="DE31" s="623"/>
      <c r="DF31" s="623"/>
      <c r="DG31" s="623"/>
      <c r="DH31" s="623"/>
      <c r="DI31" s="623"/>
      <c r="DJ31" s="623"/>
      <c r="DK31" s="624"/>
      <c r="DL31" s="620">
        <v>6568</v>
      </c>
      <c r="DM31" s="623"/>
      <c r="DN31" s="623"/>
      <c r="DO31" s="623"/>
      <c r="DP31" s="623"/>
      <c r="DQ31" s="623"/>
      <c r="DR31" s="623"/>
      <c r="DS31" s="623"/>
      <c r="DT31" s="623"/>
      <c r="DU31" s="623"/>
      <c r="DV31" s="624"/>
      <c r="DW31" s="617">
        <v>0.4</v>
      </c>
      <c r="DX31" s="625"/>
      <c r="DY31" s="625"/>
      <c r="DZ31" s="625"/>
      <c r="EA31" s="625"/>
      <c r="EB31" s="625"/>
      <c r="EC31" s="639"/>
    </row>
    <row r="32" spans="2:133" ht="11.25" customHeight="1" x14ac:dyDescent="0.15">
      <c r="B32" s="611" t="s">
        <v>304</v>
      </c>
      <c r="C32" s="612"/>
      <c r="D32" s="612"/>
      <c r="E32" s="612"/>
      <c r="F32" s="612"/>
      <c r="G32" s="612"/>
      <c r="H32" s="612"/>
      <c r="I32" s="612"/>
      <c r="J32" s="612"/>
      <c r="K32" s="612"/>
      <c r="L32" s="612"/>
      <c r="M32" s="612"/>
      <c r="N32" s="612"/>
      <c r="O32" s="612"/>
      <c r="P32" s="612"/>
      <c r="Q32" s="613"/>
      <c r="R32" s="614">
        <v>231191</v>
      </c>
      <c r="S32" s="615"/>
      <c r="T32" s="615"/>
      <c r="U32" s="615"/>
      <c r="V32" s="615"/>
      <c r="W32" s="615"/>
      <c r="X32" s="615"/>
      <c r="Y32" s="616"/>
      <c r="Z32" s="650">
        <v>7.7</v>
      </c>
      <c r="AA32" s="650"/>
      <c r="AB32" s="650"/>
      <c r="AC32" s="650"/>
      <c r="AD32" s="651" t="s">
        <v>124</v>
      </c>
      <c r="AE32" s="651"/>
      <c r="AF32" s="651"/>
      <c r="AG32" s="651"/>
      <c r="AH32" s="651"/>
      <c r="AI32" s="651"/>
      <c r="AJ32" s="651"/>
      <c r="AK32" s="651"/>
      <c r="AL32" s="617" t="s">
        <v>124</v>
      </c>
      <c r="AM32" s="618"/>
      <c r="AN32" s="618"/>
      <c r="AO32" s="652"/>
      <c r="AP32" s="653"/>
      <c r="AQ32" s="654"/>
      <c r="AR32" s="654"/>
      <c r="AS32" s="654"/>
      <c r="AT32" s="678"/>
      <c r="AU32" s="208" t="s">
        <v>305</v>
      </c>
      <c r="AX32" s="611" t="s">
        <v>306</v>
      </c>
      <c r="AY32" s="612"/>
      <c r="AZ32" s="612"/>
      <c r="BA32" s="612"/>
      <c r="BB32" s="612"/>
      <c r="BC32" s="612"/>
      <c r="BD32" s="612"/>
      <c r="BE32" s="612"/>
      <c r="BF32" s="613"/>
      <c r="BG32" s="670">
        <v>99.9</v>
      </c>
      <c r="BH32" s="623"/>
      <c r="BI32" s="623"/>
      <c r="BJ32" s="623"/>
      <c r="BK32" s="623"/>
      <c r="BL32" s="623"/>
      <c r="BM32" s="618">
        <v>99.3</v>
      </c>
      <c r="BN32" s="623"/>
      <c r="BO32" s="623"/>
      <c r="BP32" s="623"/>
      <c r="BQ32" s="648"/>
      <c r="BR32" s="670">
        <v>100</v>
      </c>
      <c r="BS32" s="623"/>
      <c r="BT32" s="623"/>
      <c r="BU32" s="623"/>
      <c r="BV32" s="623"/>
      <c r="BW32" s="623"/>
      <c r="BX32" s="618">
        <v>99.1</v>
      </c>
      <c r="BY32" s="623"/>
      <c r="BZ32" s="623"/>
      <c r="CA32" s="623"/>
      <c r="CB32" s="648"/>
      <c r="CD32" s="631"/>
      <c r="CE32" s="632"/>
      <c r="CF32" s="611" t="s">
        <v>307</v>
      </c>
      <c r="CG32" s="612"/>
      <c r="CH32" s="612"/>
      <c r="CI32" s="612"/>
      <c r="CJ32" s="612"/>
      <c r="CK32" s="612"/>
      <c r="CL32" s="612"/>
      <c r="CM32" s="612"/>
      <c r="CN32" s="612"/>
      <c r="CO32" s="612"/>
      <c r="CP32" s="612"/>
      <c r="CQ32" s="613"/>
      <c r="CR32" s="614" t="s">
        <v>124</v>
      </c>
      <c r="CS32" s="615"/>
      <c r="CT32" s="615"/>
      <c r="CU32" s="615"/>
      <c r="CV32" s="615"/>
      <c r="CW32" s="615"/>
      <c r="CX32" s="615"/>
      <c r="CY32" s="616"/>
      <c r="CZ32" s="617" t="s">
        <v>124</v>
      </c>
      <c r="DA32" s="625"/>
      <c r="DB32" s="625"/>
      <c r="DC32" s="626"/>
      <c r="DD32" s="620" t="s">
        <v>124</v>
      </c>
      <c r="DE32" s="615"/>
      <c r="DF32" s="615"/>
      <c r="DG32" s="615"/>
      <c r="DH32" s="615"/>
      <c r="DI32" s="615"/>
      <c r="DJ32" s="615"/>
      <c r="DK32" s="616"/>
      <c r="DL32" s="620" t="s">
        <v>124</v>
      </c>
      <c r="DM32" s="615"/>
      <c r="DN32" s="615"/>
      <c r="DO32" s="615"/>
      <c r="DP32" s="615"/>
      <c r="DQ32" s="615"/>
      <c r="DR32" s="615"/>
      <c r="DS32" s="615"/>
      <c r="DT32" s="615"/>
      <c r="DU32" s="615"/>
      <c r="DV32" s="616"/>
      <c r="DW32" s="617" t="s">
        <v>124</v>
      </c>
      <c r="DX32" s="625"/>
      <c r="DY32" s="625"/>
      <c r="DZ32" s="625"/>
      <c r="EA32" s="625"/>
      <c r="EB32" s="625"/>
      <c r="EC32" s="639"/>
    </row>
    <row r="33" spans="2:133" ht="11.25" customHeight="1" x14ac:dyDescent="0.15">
      <c r="B33" s="611" t="s">
        <v>308</v>
      </c>
      <c r="C33" s="612"/>
      <c r="D33" s="612"/>
      <c r="E33" s="612"/>
      <c r="F33" s="612"/>
      <c r="G33" s="612"/>
      <c r="H33" s="612"/>
      <c r="I33" s="612"/>
      <c r="J33" s="612"/>
      <c r="K33" s="612"/>
      <c r="L33" s="612"/>
      <c r="M33" s="612"/>
      <c r="N33" s="612"/>
      <c r="O33" s="612"/>
      <c r="P33" s="612"/>
      <c r="Q33" s="613"/>
      <c r="R33" s="614">
        <v>6992</v>
      </c>
      <c r="S33" s="615"/>
      <c r="T33" s="615"/>
      <c r="U33" s="615"/>
      <c r="V33" s="615"/>
      <c r="W33" s="615"/>
      <c r="X33" s="615"/>
      <c r="Y33" s="616"/>
      <c r="Z33" s="650">
        <v>0.2</v>
      </c>
      <c r="AA33" s="650"/>
      <c r="AB33" s="650"/>
      <c r="AC33" s="650"/>
      <c r="AD33" s="651">
        <v>1931</v>
      </c>
      <c r="AE33" s="651"/>
      <c r="AF33" s="651"/>
      <c r="AG33" s="651"/>
      <c r="AH33" s="651"/>
      <c r="AI33" s="651"/>
      <c r="AJ33" s="651"/>
      <c r="AK33" s="651"/>
      <c r="AL33" s="617">
        <v>0.1</v>
      </c>
      <c r="AM33" s="618"/>
      <c r="AN33" s="618"/>
      <c r="AO33" s="652"/>
      <c r="AP33" s="655"/>
      <c r="AQ33" s="656"/>
      <c r="AR33" s="656"/>
      <c r="AS33" s="656"/>
      <c r="AT33" s="679"/>
      <c r="AU33" s="213"/>
      <c r="AV33" s="213"/>
      <c r="AW33" s="213"/>
      <c r="AX33" s="595" t="s">
        <v>309</v>
      </c>
      <c r="AY33" s="596"/>
      <c r="AZ33" s="596"/>
      <c r="BA33" s="596"/>
      <c r="BB33" s="596"/>
      <c r="BC33" s="596"/>
      <c r="BD33" s="596"/>
      <c r="BE33" s="596"/>
      <c r="BF33" s="597"/>
      <c r="BG33" s="669">
        <v>99.4</v>
      </c>
      <c r="BH33" s="599"/>
      <c r="BI33" s="599"/>
      <c r="BJ33" s="599"/>
      <c r="BK33" s="599"/>
      <c r="BL33" s="599"/>
      <c r="BM33" s="643">
        <v>94.6</v>
      </c>
      <c r="BN33" s="599"/>
      <c r="BO33" s="599"/>
      <c r="BP33" s="599"/>
      <c r="BQ33" s="637"/>
      <c r="BR33" s="669">
        <v>99.6</v>
      </c>
      <c r="BS33" s="599"/>
      <c r="BT33" s="599"/>
      <c r="BU33" s="599"/>
      <c r="BV33" s="599"/>
      <c r="BW33" s="599"/>
      <c r="BX33" s="643">
        <v>95.1</v>
      </c>
      <c r="BY33" s="599"/>
      <c r="BZ33" s="599"/>
      <c r="CA33" s="599"/>
      <c r="CB33" s="637"/>
      <c r="CD33" s="611" t="s">
        <v>310</v>
      </c>
      <c r="CE33" s="612"/>
      <c r="CF33" s="612"/>
      <c r="CG33" s="612"/>
      <c r="CH33" s="612"/>
      <c r="CI33" s="612"/>
      <c r="CJ33" s="612"/>
      <c r="CK33" s="612"/>
      <c r="CL33" s="612"/>
      <c r="CM33" s="612"/>
      <c r="CN33" s="612"/>
      <c r="CO33" s="612"/>
      <c r="CP33" s="612"/>
      <c r="CQ33" s="613"/>
      <c r="CR33" s="614">
        <v>1207310</v>
      </c>
      <c r="CS33" s="623"/>
      <c r="CT33" s="623"/>
      <c r="CU33" s="623"/>
      <c r="CV33" s="623"/>
      <c r="CW33" s="623"/>
      <c r="CX33" s="623"/>
      <c r="CY33" s="624"/>
      <c r="CZ33" s="617">
        <v>41.6</v>
      </c>
      <c r="DA33" s="625"/>
      <c r="DB33" s="625"/>
      <c r="DC33" s="626"/>
      <c r="DD33" s="620">
        <v>987529</v>
      </c>
      <c r="DE33" s="623"/>
      <c r="DF33" s="623"/>
      <c r="DG33" s="623"/>
      <c r="DH33" s="623"/>
      <c r="DI33" s="623"/>
      <c r="DJ33" s="623"/>
      <c r="DK33" s="624"/>
      <c r="DL33" s="620">
        <v>677278</v>
      </c>
      <c r="DM33" s="623"/>
      <c r="DN33" s="623"/>
      <c r="DO33" s="623"/>
      <c r="DP33" s="623"/>
      <c r="DQ33" s="623"/>
      <c r="DR33" s="623"/>
      <c r="DS33" s="623"/>
      <c r="DT33" s="623"/>
      <c r="DU33" s="623"/>
      <c r="DV33" s="624"/>
      <c r="DW33" s="617">
        <v>45.6</v>
      </c>
      <c r="DX33" s="625"/>
      <c r="DY33" s="625"/>
      <c r="DZ33" s="625"/>
      <c r="EA33" s="625"/>
      <c r="EB33" s="625"/>
      <c r="EC33" s="639"/>
    </row>
    <row r="34" spans="2:133" ht="11.25" customHeight="1" x14ac:dyDescent="0.15">
      <c r="B34" s="611" t="s">
        <v>311</v>
      </c>
      <c r="C34" s="612"/>
      <c r="D34" s="612"/>
      <c r="E34" s="612"/>
      <c r="F34" s="612"/>
      <c r="G34" s="612"/>
      <c r="H34" s="612"/>
      <c r="I34" s="612"/>
      <c r="J34" s="612"/>
      <c r="K34" s="612"/>
      <c r="L34" s="612"/>
      <c r="M34" s="612"/>
      <c r="N34" s="612"/>
      <c r="O34" s="612"/>
      <c r="P34" s="612"/>
      <c r="Q34" s="613"/>
      <c r="R34" s="614">
        <v>14046</v>
      </c>
      <c r="S34" s="615"/>
      <c r="T34" s="615"/>
      <c r="U34" s="615"/>
      <c r="V34" s="615"/>
      <c r="W34" s="615"/>
      <c r="X34" s="615"/>
      <c r="Y34" s="616"/>
      <c r="Z34" s="650">
        <v>0.5</v>
      </c>
      <c r="AA34" s="650"/>
      <c r="AB34" s="650"/>
      <c r="AC34" s="650"/>
      <c r="AD34" s="651" t="s">
        <v>124</v>
      </c>
      <c r="AE34" s="651"/>
      <c r="AF34" s="651"/>
      <c r="AG34" s="651"/>
      <c r="AH34" s="651"/>
      <c r="AI34" s="651"/>
      <c r="AJ34" s="651"/>
      <c r="AK34" s="651"/>
      <c r="AL34" s="617" t="s">
        <v>124</v>
      </c>
      <c r="AM34" s="618"/>
      <c r="AN34" s="618"/>
      <c r="AO34" s="652"/>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11" t="s">
        <v>312</v>
      </c>
      <c r="CE34" s="612"/>
      <c r="CF34" s="612"/>
      <c r="CG34" s="612"/>
      <c r="CH34" s="612"/>
      <c r="CI34" s="612"/>
      <c r="CJ34" s="612"/>
      <c r="CK34" s="612"/>
      <c r="CL34" s="612"/>
      <c r="CM34" s="612"/>
      <c r="CN34" s="612"/>
      <c r="CO34" s="612"/>
      <c r="CP34" s="612"/>
      <c r="CQ34" s="613"/>
      <c r="CR34" s="614">
        <v>416864</v>
      </c>
      <c r="CS34" s="615"/>
      <c r="CT34" s="615"/>
      <c r="CU34" s="615"/>
      <c r="CV34" s="615"/>
      <c r="CW34" s="615"/>
      <c r="CX34" s="615"/>
      <c r="CY34" s="616"/>
      <c r="CZ34" s="617">
        <v>14.4</v>
      </c>
      <c r="DA34" s="625"/>
      <c r="DB34" s="625"/>
      <c r="DC34" s="626"/>
      <c r="DD34" s="620">
        <v>315793</v>
      </c>
      <c r="DE34" s="615"/>
      <c r="DF34" s="615"/>
      <c r="DG34" s="615"/>
      <c r="DH34" s="615"/>
      <c r="DI34" s="615"/>
      <c r="DJ34" s="615"/>
      <c r="DK34" s="616"/>
      <c r="DL34" s="620">
        <v>257879</v>
      </c>
      <c r="DM34" s="615"/>
      <c r="DN34" s="615"/>
      <c r="DO34" s="615"/>
      <c r="DP34" s="615"/>
      <c r="DQ34" s="615"/>
      <c r="DR34" s="615"/>
      <c r="DS34" s="615"/>
      <c r="DT34" s="615"/>
      <c r="DU34" s="615"/>
      <c r="DV34" s="616"/>
      <c r="DW34" s="617">
        <v>17.399999999999999</v>
      </c>
      <c r="DX34" s="625"/>
      <c r="DY34" s="625"/>
      <c r="DZ34" s="625"/>
      <c r="EA34" s="625"/>
      <c r="EB34" s="625"/>
      <c r="EC34" s="639"/>
    </row>
    <row r="35" spans="2:133" ht="11.25" customHeight="1" x14ac:dyDescent="0.15">
      <c r="B35" s="611" t="s">
        <v>313</v>
      </c>
      <c r="C35" s="612"/>
      <c r="D35" s="612"/>
      <c r="E35" s="612"/>
      <c r="F35" s="612"/>
      <c r="G35" s="612"/>
      <c r="H35" s="612"/>
      <c r="I35" s="612"/>
      <c r="J35" s="612"/>
      <c r="K35" s="612"/>
      <c r="L35" s="612"/>
      <c r="M35" s="612"/>
      <c r="N35" s="612"/>
      <c r="O35" s="612"/>
      <c r="P35" s="612"/>
      <c r="Q35" s="613"/>
      <c r="R35" s="614">
        <v>368723</v>
      </c>
      <c r="S35" s="615"/>
      <c r="T35" s="615"/>
      <c r="U35" s="615"/>
      <c r="V35" s="615"/>
      <c r="W35" s="615"/>
      <c r="X35" s="615"/>
      <c r="Y35" s="616"/>
      <c r="Z35" s="650">
        <v>12.2</v>
      </c>
      <c r="AA35" s="650"/>
      <c r="AB35" s="650"/>
      <c r="AC35" s="650"/>
      <c r="AD35" s="651" t="s">
        <v>124</v>
      </c>
      <c r="AE35" s="651"/>
      <c r="AF35" s="651"/>
      <c r="AG35" s="651"/>
      <c r="AH35" s="651"/>
      <c r="AI35" s="651"/>
      <c r="AJ35" s="651"/>
      <c r="AK35" s="651"/>
      <c r="AL35" s="617" t="s">
        <v>124</v>
      </c>
      <c r="AM35" s="618"/>
      <c r="AN35" s="618"/>
      <c r="AO35" s="652"/>
      <c r="AP35" s="216"/>
      <c r="AQ35" s="666" t="s">
        <v>314</v>
      </c>
      <c r="AR35" s="667"/>
      <c r="AS35" s="667"/>
      <c r="AT35" s="667"/>
      <c r="AU35" s="667"/>
      <c r="AV35" s="667"/>
      <c r="AW35" s="667"/>
      <c r="AX35" s="667"/>
      <c r="AY35" s="667"/>
      <c r="AZ35" s="667"/>
      <c r="BA35" s="667"/>
      <c r="BB35" s="667"/>
      <c r="BC35" s="667"/>
      <c r="BD35" s="667"/>
      <c r="BE35" s="667"/>
      <c r="BF35" s="668"/>
      <c r="BG35" s="666" t="s">
        <v>315</v>
      </c>
      <c r="BH35" s="667"/>
      <c r="BI35" s="667"/>
      <c r="BJ35" s="667"/>
      <c r="BK35" s="667"/>
      <c r="BL35" s="667"/>
      <c r="BM35" s="667"/>
      <c r="BN35" s="667"/>
      <c r="BO35" s="667"/>
      <c r="BP35" s="667"/>
      <c r="BQ35" s="667"/>
      <c r="BR35" s="667"/>
      <c r="BS35" s="667"/>
      <c r="BT35" s="667"/>
      <c r="BU35" s="667"/>
      <c r="BV35" s="667"/>
      <c r="BW35" s="667"/>
      <c r="BX35" s="667"/>
      <c r="BY35" s="667"/>
      <c r="BZ35" s="667"/>
      <c r="CA35" s="667"/>
      <c r="CB35" s="668"/>
      <c r="CD35" s="611" t="s">
        <v>316</v>
      </c>
      <c r="CE35" s="612"/>
      <c r="CF35" s="612"/>
      <c r="CG35" s="612"/>
      <c r="CH35" s="612"/>
      <c r="CI35" s="612"/>
      <c r="CJ35" s="612"/>
      <c r="CK35" s="612"/>
      <c r="CL35" s="612"/>
      <c r="CM35" s="612"/>
      <c r="CN35" s="612"/>
      <c r="CO35" s="612"/>
      <c r="CP35" s="612"/>
      <c r="CQ35" s="613"/>
      <c r="CR35" s="614">
        <v>139958</v>
      </c>
      <c r="CS35" s="623"/>
      <c r="CT35" s="623"/>
      <c r="CU35" s="623"/>
      <c r="CV35" s="623"/>
      <c r="CW35" s="623"/>
      <c r="CX35" s="623"/>
      <c r="CY35" s="624"/>
      <c r="CZ35" s="617">
        <v>4.8</v>
      </c>
      <c r="DA35" s="625"/>
      <c r="DB35" s="625"/>
      <c r="DC35" s="626"/>
      <c r="DD35" s="620">
        <v>111670</v>
      </c>
      <c r="DE35" s="623"/>
      <c r="DF35" s="623"/>
      <c r="DG35" s="623"/>
      <c r="DH35" s="623"/>
      <c r="DI35" s="623"/>
      <c r="DJ35" s="623"/>
      <c r="DK35" s="624"/>
      <c r="DL35" s="620">
        <v>79300</v>
      </c>
      <c r="DM35" s="623"/>
      <c r="DN35" s="623"/>
      <c r="DO35" s="623"/>
      <c r="DP35" s="623"/>
      <c r="DQ35" s="623"/>
      <c r="DR35" s="623"/>
      <c r="DS35" s="623"/>
      <c r="DT35" s="623"/>
      <c r="DU35" s="623"/>
      <c r="DV35" s="624"/>
      <c r="DW35" s="617">
        <v>5.3</v>
      </c>
      <c r="DX35" s="625"/>
      <c r="DY35" s="625"/>
      <c r="DZ35" s="625"/>
      <c r="EA35" s="625"/>
      <c r="EB35" s="625"/>
      <c r="EC35" s="639"/>
    </row>
    <row r="36" spans="2:133" ht="11.25" customHeight="1" x14ac:dyDescent="0.15">
      <c r="B36" s="611" t="s">
        <v>317</v>
      </c>
      <c r="C36" s="612"/>
      <c r="D36" s="612"/>
      <c r="E36" s="612"/>
      <c r="F36" s="612"/>
      <c r="G36" s="612"/>
      <c r="H36" s="612"/>
      <c r="I36" s="612"/>
      <c r="J36" s="612"/>
      <c r="K36" s="612"/>
      <c r="L36" s="612"/>
      <c r="M36" s="612"/>
      <c r="N36" s="612"/>
      <c r="O36" s="612"/>
      <c r="P36" s="612"/>
      <c r="Q36" s="613"/>
      <c r="R36" s="614">
        <v>105023</v>
      </c>
      <c r="S36" s="615"/>
      <c r="T36" s="615"/>
      <c r="U36" s="615"/>
      <c r="V36" s="615"/>
      <c r="W36" s="615"/>
      <c r="X36" s="615"/>
      <c r="Y36" s="616"/>
      <c r="Z36" s="650">
        <v>3.5</v>
      </c>
      <c r="AA36" s="650"/>
      <c r="AB36" s="650"/>
      <c r="AC36" s="650"/>
      <c r="AD36" s="651" t="s">
        <v>124</v>
      </c>
      <c r="AE36" s="651"/>
      <c r="AF36" s="651"/>
      <c r="AG36" s="651"/>
      <c r="AH36" s="651"/>
      <c r="AI36" s="651"/>
      <c r="AJ36" s="651"/>
      <c r="AK36" s="651"/>
      <c r="AL36" s="617" t="s">
        <v>124</v>
      </c>
      <c r="AM36" s="618"/>
      <c r="AN36" s="618"/>
      <c r="AO36" s="652"/>
      <c r="AP36" s="216"/>
      <c r="AQ36" s="657" t="s">
        <v>318</v>
      </c>
      <c r="AR36" s="658"/>
      <c r="AS36" s="658"/>
      <c r="AT36" s="658"/>
      <c r="AU36" s="658"/>
      <c r="AV36" s="658"/>
      <c r="AW36" s="658"/>
      <c r="AX36" s="658"/>
      <c r="AY36" s="659"/>
      <c r="AZ36" s="660">
        <v>254398</v>
      </c>
      <c r="BA36" s="661"/>
      <c r="BB36" s="661"/>
      <c r="BC36" s="661"/>
      <c r="BD36" s="661"/>
      <c r="BE36" s="661"/>
      <c r="BF36" s="662"/>
      <c r="BG36" s="663" t="s">
        <v>319</v>
      </c>
      <c r="BH36" s="664"/>
      <c r="BI36" s="664"/>
      <c r="BJ36" s="664"/>
      <c r="BK36" s="664"/>
      <c r="BL36" s="664"/>
      <c r="BM36" s="664"/>
      <c r="BN36" s="664"/>
      <c r="BO36" s="664"/>
      <c r="BP36" s="664"/>
      <c r="BQ36" s="664"/>
      <c r="BR36" s="664"/>
      <c r="BS36" s="664"/>
      <c r="BT36" s="664"/>
      <c r="BU36" s="665"/>
      <c r="BV36" s="660">
        <v>3011</v>
      </c>
      <c r="BW36" s="661"/>
      <c r="BX36" s="661"/>
      <c r="BY36" s="661"/>
      <c r="BZ36" s="661"/>
      <c r="CA36" s="661"/>
      <c r="CB36" s="662"/>
      <c r="CD36" s="611" t="s">
        <v>320</v>
      </c>
      <c r="CE36" s="612"/>
      <c r="CF36" s="612"/>
      <c r="CG36" s="612"/>
      <c r="CH36" s="612"/>
      <c r="CI36" s="612"/>
      <c r="CJ36" s="612"/>
      <c r="CK36" s="612"/>
      <c r="CL36" s="612"/>
      <c r="CM36" s="612"/>
      <c r="CN36" s="612"/>
      <c r="CO36" s="612"/>
      <c r="CP36" s="612"/>
      <c r="CQ36" s="613"/>
      <c r="CR36" s="614">
        <v>259545</v>
      </c>
      <c r="CS36" s="615"/>
      <c r="CT36" s="615"/>
      <c r="CU36" s="615"/>
      <c r="CV36" s="615"/>
      <c r="CW36" s="615"/>
      <c r="CX36" s="615"/>
      <c r="CY36" s="616"/>
      <c r="CZ36" s="617">
        <v>8.9</v>
      </c>
      <c r="DA36" s="625"/>
      <c r="DB36" s="625"/>
      <c r="DC36" s="626"/>
      <c r="DD36" s="620">
        <v>224375</v>
      </c>
      <c r="DE36" s="615"/>
      <c r="DF36" s="615"/>
      <c r="DG36" s="615"/>
      <c r="DH36" s="615"/>
      <c r="DI36" s="615"/>
      <c r="DJ36" s="615"/>
      <c r="DK36" s="616"/>
      <c r="DL36" s="620">
        <v>168876</v>
      </c>
      <c r="DM36" s="615"/>
      <c r="DN36" s="615"/>
      <c r="DO36" s="615"/>
      <c r="DP36" s="615"/>
      <c r="DQ36" s="615"/>
      <c r="DR36" s="615"/>
      <c r="DS36" s="615"/>
      <c r="DT36" s="615"/>
      <c r="DU36" s="615"/>
      <c r="DV36" s="616"/>
      <c r="DW36" s="617">
        <v>11.4</v>
      </c>
      <c r="DX36" s="625"/>
      <c r="DY36" s="625"/>
      <c r="DZ36" s="625"/>
      <c r="EA36" s="625"/>
      <c r="EB36" s="625"/>
      <c r="EC36" s="639"/>
    </row>
    <row r="37" spans="2:133" ht="11.25" customHeight="1" x14ac:dyDescent="0.15">
      <c r="B37" s="611" t="s">
        <v>321</v>
      </c>
      <c r="C37" s="612"/>
      <c r="D37" s="612"/>
      <c r="E37" s="612"/>
      <c r="F37" s="612"/>
      <c r="G37" s="612"/>
      <c r="H37" s="612"/>
      <c r="I37" s="612"/>
      <c r="J37" s="612"/>
      <c r="K37" s="612"/>
      <c r="L37" s="612"/>
      <c r="M37" s="612"/>
      <c r="N37" s="612"/>
      <c r="O37" s="612"/>
      <c r="P37" s="612"/>
      <c r="Q37" s="613"/>
      <c r="R37" s="614">
        <v>83933</v>
      </c>
      <c r="S37" s="615"/>
      <c r="T37" s="615"/>
      <c r="U37" s="615"/>
      <c r="V37" s="615"/>
      <c r="W37" s="615"/>
      <c r="X37" s="615"/>
      <c r="Y37" s="616"/>
      <c r="Z37" s="650">
        <v>2.8</v>
      </c>
      <c r="AA37" s="650"/>
      <c r="AB37" s="650"/>
      <c r="AC37" s="650"/>
      <c r="AD37" s="651">
        <v>2</v>
      </c>
      <c r="AE37" s="651"/>
      <c r="AF37" s="651"/>
      <c r="AG37" s="651"/>
      <c r="AH37" s="651"/>
      <c r="AI37" s="651"/>
      <c r="AJ37" s="651"/>
      <c r="AK37" s="651"/>
      <c r="AL37" s="617">
        <v>0</v>
      </c>
      <c r="AM37" s="618"/>
      <c r="AN37" s="618"/>
      <c r="AO37" s="652"/>
      <c r="AQ37" s="645" t="s">
        <v>322</v>
      </c>
      <c r="AR37" s="646"/>
      <c r="AS37" s="646"/>
      <c r="AT37" s="646"/>
      <c r="AU37" s="646"/>
      <c r="AV37" s="646"/>
      <c r="AW37" s="646"/>
      <c r="AX37" s="646"/>
      <c r="AY37" s="647"/>
      <c r="AZ37" s="614">
        <v>102087</v>
      </c>
      <c r="BA37" s="615"/>
      <c r="BB37" s="615"/>
      <c r="BC37" s="615"/>
      <c r="BD37" s="623"/>
      <c r="BE37" s="623"/>
      <c r="BF37" s="648"/>
      <c r="BG37" s="611" t="s">
        <v>323</v>
      </c>
      <c r="BH37" s="612"/>
      <c r="BI37" s="612"/>
      <c r="BJ37" s="612"/>
      <c r="BK37" s="612"/>
      <c r="BL37" s="612"/>
      <c r="BM37" s="612"/>
      <c r="BN37" s="612"/>
      <c r="BO37" s="612"/>
      <c r="BP37" s="612"/>
      <c r="BQ37" s="612"/>
      <c r="BR37" s="612"/>
      <c r="BS37" s="612"/>
      <c r="BT37" s="612"/>
      <c r="BU37" s="613"/>
      <c r="BV37" s="614">
        <v>-709</v>
      </c>
      <c r="BW37" s="615"/>
      <c r="BX37" s="615"/>
      <c r="BY37" s="615"/>
      <c r="BZ37" s="615"/>
      <c r="CA37" s="615"/>
      <c r="CB37" s="649"/>
      <c r="CD37" s="611" t="s">
        <v>324</v>
      </c>
      <c r="CE37" s="612"/>
      <c r="CF37" s="612"/>
      <c r="CG37" s="612"/>
      <c r="CH37" s="612"/>
      <c r="CI37" s="612"/>
      <c r="CJ37" s="612"/>
      <c r="CK37" s="612"/>
      <c r="CL37" s="612"/>
      <c r="CM37" s="612"/>
      <c r="CN37" s="612"/>
      <c r="CO37" s="612"/>
      <c r="CP37" s="612"/>
      <c r="CQ37" s="613"/>
      <c r="CR37" s="614">
        <v>90129</v>
      </c>
      <c r="CS37" s="623"/>
      <c r="CT37" s="623"/>
      <c r="CU37" s="623"/>
      <c r="CV37" s="623"/>
      <c r="CW37" s="623"/>
      <c r="CX37" s="623"/>
      <c r="CY37" s="624"/>
      <c r="CZ37" s="617">
        <v>3.1</v>
      </c>
      <c r="DA37" s="625"/>
      <c r="DB37" s="625"/>
      <c r="DC37" s="626"/>
      <c r="DD37" s="620">
        <v>89529</v>
      </c>
      <c r="DE37" s="623"/>
      <c r="DF37" s="623"/>
      <c r="DG37" s="623"/>
      <c r="DH37" s="623"/>
      <c r="DI37" s="623"/>
      <c r="DJ37" s="623"/>
      <c r="DK37" s="624"/>
      <c r="DL37" s="620">
        <v>89529</v>
      </c>
      <c r="DM37" s="623"/>
      <c r="DN37" s="623"/>
      <c r="DO37" s="623"/>
      <c r="DP37" s="623"/>
      <c r="DQ37" s="623"/>
      <c r="DR37" s="623"/>
      <c r="DS37" s="623"/>
      <c r="DT37" s="623"/>
      <c r="DU37" s="623"/>
      <c r="DV37" s="624"/>
      <c r="DW37" s="617">
        <v>6</v>
      </c>
      <c r="DX37" s="625"/>
      <c r="DY37" s="625"/>
      <c r="DZ37" s="625"/>
      <c r="EA37" s="625"/>
      <c r="EB37" s="625"/>
      <c r="EC37" s="639"/>
    </row>
    <row r="38" spans="2:133" ht="11.25" customHeight="1" x14ac:dyDescent="0.15">
      <c r="B38" s="611" t="s">
        <v>325</v>
      </c>
      <c r="C38" s="612"/>
      <c r="D38" s="612"/>
      <c r="E38" s="612"/>
      <c r="F38" s="612"/>
      <c r="G38" s="612"/>
      <c r="H38" s="612"/>
      <c r="I38" s="612"/>
      <c r="J38" s="612"/>
      <c r="K38" s="612"/>
      <c r="L38" s="612"/>
      <c r="M38" s="612"/>
      <c r="N38" s="612"/>
      <c r="O38" s="612"/>
      <c r="P38" s="612"/>
      <c r="Q38" s="613"/>
      <c r="R38" s="614">
        <v>384992</v>
      </c>
      <c r="S38" s="615"/>
      <c r="T38" s="615"/>
      <c r="U38" s="615"/>
      <c r="V38" s="615"/>
      <c r="W38" s="615"/>
      <c r="X38" s="615"/>
      <c r="Y38" s="616"/>
      <c r="Z38" s="650">
        <v>12.8</v>
      </c>
      <c r="AA38" s="650"/>
      <c r="AB38" s="650"/>
      <c r="AC38" s="650"/>
      <c r="AD38" s="651" t="s">
        <v>124</v>
      </c>
      <c r="AE38" s="651"/>
      <c r="AF38" s="651"/>
      <c r="AG38" s="651"/>
      <c r="AH38" s="651"/>
      <c r="AI38" s="651"/>
      <c r="AJ38" s="651"/>
      <c r="AK38" s="651"/>
      <c r="AL38" s="617" t="s">
        <v>124</v>
      </c>
      <c r="AM38" s="618"/>
      <c r="AN38" s="618"/>
      <c r="AO38" s="652"/>
      <c r="AQ38" s="645" t="s">
        <v>326</v>
      </c>
      <c r="AR38" s="646"/>
      <c r="AS38" s="646"/>
      <c r="AT38" s="646"/>
      <c r="AU38" s="646"/>
      <c r="AV38" s="646"/>
      <c r="AW38" s="646"/>
      <c r="AX38" s="646"/>
      <c r="AY38" s="647"/>
      <c r="AZ38" s="614">
        <v>35483</v>
      </c>
      <c r="BA38" s="615"/>
      <c r="BB38" s="615"/>
      <c r="BC38" s="615"/>
      <c r="BD38" s="623"/>
      <c r="BE38" s="623"/>
      <c r="BF38" s="648"/>
      <c r="BG38" s="611" t="s">
        <v>327</v>
      </c>
      <c r="BH38" s="612"/>
      <c r="BI38" s="612"/>
      <c r="BJ38" s="612"/>
      <c r="BK38" s="612"/>
      <c r="BL38" s="612"/>
      <c r="BM38" s="612"/>
      <c r="BN38" s="612"/>
      <c r="BO38" s="612"/>
      <c r="BP38" s="612"/>
      <c r="BQ38" s="612"/>
      <c r="BR38" s="612"/>
      <c r="BS38" s="612"/>
      <c r="BT38" s="612"/>
      <c r="BU38" s="613"/>
      <c r="BV38" s="614">
        <v>224</v>
      </c>
      <c r="BW38" s="615"/>
      <c r="BX38" s="615"/>
      <c r="BY38" s="615"/>
      <c r="BZ38" s="615"/>
      <c r="CA38" s="615"/>
      <c r="CB38" s="649"/>
      <c r="CD38" s="611" t="s">
        <v>328</v>
      </c>
      <c r="CE38" s="612"/>
      <c r="CF38" s="612"/>
      <c r="CG38" s="612"/>
      <c r="CH38" s="612"/>
      <c r="CI38" s="612"/>
      <c r="CJ38" s="612"/>
      <c r="CK38" s="612"/>
      <c r="CL38" s="612"/>
      <c r="CM38" s="612"/>
      <c r="CN38" s="612"/>
      <c r="CO38" s="612"/>
      <c r="CP38" s="612"/>
      <c r="CQ38" s="613"/>
      <c r="CR38" s="614">
        <v>254398</v>
      </c>
      <c r="CS38" s="615"/>
      <c r="CT38" s="615"/>
      <c r="CU38" s="615"/>
      <c r="CV38" s="615"/>
      <c r="CW38" s="615"/>
      <c r="CX38" s="615"/>
      <c r="CY38" s="616"/>
      <c r="CZ38" s="617">
        <v>8.8000000000000007</v>
      </c>
      <c r="DA38" s="625"/>
      <c r="DB38" s="625"/>
      <c r="DC38" s="626"/>
      <c r="DD38" s="620">
        <v>235644</v>
      </c>
      <c r="DE38" s="615"/>
      <c r="DF38" s="615"/>
      <c r="DG38" s="615"/>
      <c r="DH38" s="615"/>
      <c r="DI38" s="615"/>
      <c r="DJ38" s="615"/>
      <c r="DK38" s="616"/>
      <c r="DL38" s="620">
        <v>171223</v>
      </c>
      <c r="DM38" s="615"/>
      <c r="DN38" s="615"/>
      <c r="DO38" s="615"/>
      <c r="DP38" s="615"/>
      <c r="DQ38" s="615"/>
      <c r="DR38" s="615"/>
      <c r="DS38" s="615"/>
      <c r="DT38" s="615"/>
      <c r="DU38" s="615"/>
      <c r="DV38" s="616"/>
      <c r="DW38" s="617">
        <v>11.5</v>
      </c>
      <c r="DX38" s="625"/>
      <c r="DY38" s="625"/>
      <c r="DZ38" s="625"/>
      <c r="EA38" s="625"/>
      <c r="EB38" s="625"/>
      <c r="EC38" s="639"/>
    </row>
    <row r="39" spans="2:133" ht="11.25" customHeight="1" x14ac:dyDescent="0.15">
      <c r="B39" s="611" t="s">
        <v>329</v>
      </c>
      <c r="C39" s="612"/>
      <c r="D39" s="612"/>
      <c r="E39" s="612"/>
      <c r="F39" s="612"/>
      <c r="G39" s="612"/>
      <c r="H39" s="612"/>
      <c r="I39" s="612"/>
      <c r="J39" s="612"/>
      <c r="K39" s="612"/>
      <c r="L39" s="612"/>
      <c r="M39" s="612"/>
      <c r="N39" s="612"/>
      <c r="O39" s="612"/>
      <c r="P39" s="612"/>
      <c r="Q39" s="613"/>
      <c r="R39" s="614" t="s">
        <v>124</v>
      </c>
      <c r="S39" s="615"/>
      <c r="T39" s="615"/>
      <c r="U39" s="615"/>
      <c r="V39" s="615"/>
      <c r="W39" s="615"/>
      <c r="X39" s="615"/>
      <c r="Y39" s="616"/>
      <c r="Z39" s="650" t="s">
        <v>124</v>
      </c>
      <c r="AA39" s="650"/>
      <c r="AB39" s="650"/>
      <c r="AC39" s="650"/>
      <c r="AD39" s="651" t="s">
        <v>124</v>
      </c>
      <c r="AE39" s="651"/>
      <c r="AF39" s="651"/>
      <c r="AG39" s="651"/>
      <c r="AH39" s="651"/>
      <c r="AI39" s="651"/>
      <c r="AJ39" s="651"/>
      <c r="AK39" s="651"/>
      <c r="AL39" s="617" t="s">
        <v>124</v>
      </c>
      <c r="AM39" s="618"/>
      <c r="AN39" s="618"/>
      <c r="AO39" s="652"/>
      <c r="AQ39" s="645" t="s">
        <v>330</v>
      </c>
      <c r="AR39" s="646"/>
      <c r="AS39" s="646"/>
      <c r="AT39" s="646"/>
      <c r="AU39" s="646"/>
      <c r="AV39" s="646"/>
      <c r="AW39" s="646"/>
      <c r="AX39" s="646"/>
      <c r="AY39" s="647"/>
      <c r="AZ39" s="614" t="s">
        <v>124</v>
      </c>
      <c r="BA39" s="615"/>
      <c r="BB39" s="615"/>
      <c r="BC39" s="615"/>
      <c r="BD39" s="623"/>
      <c r="BE39" s="623"/>
      <c r="BF39" s="648"/>
      <c r="BG39" s="611" t="s">
        <v>331</v>
      </c>
      <c r="BH39" s="612"/>
      <c r="BI39" s="612"/>
      <c r="BJ39" s="612"/>
      <c r="BK39" s="612"/>
      <c r="BL39" s="612"/>
      <c r="BM39" s="612"/>
      <c r="BN39" s="612"/>
      <c r="BO39" s="612"/>
      <c r="BP39" s="612"/>
      <c r="BQ39" s="612"/>
      <c r="BR39" s="612"/>
      <c r="BS39" s="612"/>
      <c r="BT39" s="612"/>
      <c r="BU39" s="613"/>
      <c r="BV39" s="614">
        <v>307</v>
      </c>
      <c r="BW39" s="615"/>
      <c r="BX39" s="615"/>
      <c r="BY39" s="615"/>
      <c r="BZ39" s="615"/>
      <c r="CA39" s="615"/>
      <c r="CB39" s="649"/>
      <c r="CD39" s="611" t="s">
        <v>332</v>
      </c>
      <c r="CE39" s="612"/>
      <c r="CF39" s="612"/>
      <c r="CG39" s="612"/>
      <c r="CH39" s="612"/>
      <c r="CI39" s="612"/>
      <c r="CJ39" s="612"/>
      <c r="CK39" s="612"/>
      <c r="CL39" s="612"/>
      <c r="CM39" s="612"/>
      <c r="CN39" s="612"/>
      <c r="CO39" s="612"/>
      <c r="CP39" s="612"/>
      <c r="CQ39" s="613"/>
      <c r="CR39" s="614">
        <v>136545</v>
      </c>
      <c r="CS39" s="623"/>
      <c r="CT39" s="623"/>
      <c r="CU39" s="623"/>
      <c r="CV39" s="623"/>
      <c r="CW39" s="623"/>
      <c r="CX39" s="623"/>
      <c r="CY39" s="624"/>
      <c r="CZ39" s="617">
        <v>4.7</v>
      </c>
      <c r="DA39" s="625"/>
      <c r="DB39" s="625"/>
      <c r="DC39" s="626"/>
      <c r="DD39" s="620">
        <v>100047</v>
      </c>
      <c r="DE39" s="623"/>
      <c r="DF39" s="623"/>
      <c r="DG39" s="623"/>
      <c r="DH39" s="623"/>
      <c r="DI39" s="623"/>
      <c r="DJ39" s="623"/>
      <c r="DK39" s="624"/>
      <c r="DL39" s="620" t="s">
        <v>124</v>
      </c>
      <c r="DM39" s="623"/>
      <c r="DN39" s="623"/>
      <c r="DO39" s="623"/>
      <c r="DP39" s="623"/>
      <c r="DQ39" s="623"/>
      <c r="DR39" s="623"/>
      <c r="DS39" s="623"/>
      <c r="DT39" s="623"/>
      <c r="DU39" s="623"/>
      <c r="DV39" s="624"/>
      <c r="DW39" s="617" t="s">
        <v>124</v>
      </c>
      <c r="DX39" s="625"/>
      <c r="DY39" s="625"/>
      <c r="DZ39" s="625"/>
      <c r="EA39" s="625"/>
      <c r="EB39" s="625"/>
      <c r="EC39" s="639"/>
    </row>
    <row r="40" spans="2:133" ht="11.25" customHeight="1" x14ac:dyDescent="0.15">
      <c r="B40" s="611" t="s">
        <v>333</v>
      </c>
      <c r="C40" s="612"/>
      <c r="D40" s="612"/>
      <c r="E40" s="612"/>
      <c r="F40" s="612"/>
      <c r="G40" s="612"/>
      <c r="H40" s="612"/>
      <c r="I40" s="612"/>
      <c r="J40" s="612"/>
      <c r="K40" s="612"/>
      <c r="L40" s="612"/>
      <c r="M40" s="612"/>
      <c r="N40" s="612"/>
      <c r="O40" s="612"/>
      <c r="P40" s="612"/>
      <c r="Q40" s="613"/>
      <c r="R40" s="614">
        <v>5392</v>
      </c>
      <c r="S40" s="615"/>
      <c r="T40" s="615"/>
      <c r="U40" s="615"/>
      <c r="V40" s="615"/>
      <c r="W40" s="615"/>
      <c r="X40" s="615"/>
      <c r="Y40" s="616"/>
      <c r="Z40" s="650">
        <v>0.2</v>
      </c>
      <c r="AA40" s="650"/>
      <c r="AB40" s="650"/>
      <c r="AC40" s="650"/>
      <c r="AD40" s="651" t="s">
        <v>124</v>
      </c>
      <c r="AE40" s="651"/>
      <c r="AF40" s="651"/>
      <c r="AG40" s="651"/>
      <c r="AH40" s="651"/>
      <c r="AI40" s="651"/>
      <c r="AJ40" s="651"/>
      <c r="AK40" s="651"/>
      <c r="AL40" s="617" t="s">
        <v>124</v>
      </c>
      <c r="AM40" s="618"/>
      <c r="AN40" s="618"/>
      <c r="AO40" s="652"/>
      <c r="AQ40" s="645" t="s">
        <v>334</v>
      </c>
      <c r="AR40" s="646"/>
      <c r="AS40" s="646"/>
      <c r="AT40" s="646"/>
      <c r="AU40" s="646"/>
      <c r="AV40" s="646"/>
      <c r="AW40" s="646"/>
      <c r="AX40" s="646"/>
      <c r="AY40" s="647"/>
      <c r="AZ40" s="614" t="s">
        <v>124</v>
      </c>
      <c r="BA40" s="615"/>
      <c r="BB40" s="615"/>
      <c r="BC40" s="615"/>
      <c r="BD40" s="623"/>
      <c r="BE40" s="623"/>
      <c r="BF40" s="648"/>
      <c r="BG40" s="653" t="s">
        <v>335</v>
      </c>
      <c r="BH40" s="654"/>
      <c r="BI40" s="654"/>
      <c r="BJ40" s="654"/>
      <c r="BK40" s="654"/>
      <c r="BL40" s="217"/>
      <c r="BM40" s="612" t="s">
        <v>336</v>
      </c>
      <c r="BN40" s="612"/>
      <c r="BO40" s="612"/>
      <c r="BP40" s="612"/>
      <c r="BQ40" s="612"/>
      <c r="BR40" s="612"/>
      <c r="BS40" s="612"/>
      <c r="BT40" s="612"/>
      <c r="BU40" s="613"/>
      <c r="BV40" s="614">
        <v>68</v>
      </c>
      <c r="BW40" s="615"/>
      <c r="BX40" s="615"/>
      <c r="BY40" s="615"/>
      <c r="BZ40" s="615"/>
      <c r="CA40" s="615"/>
      <c r="CB40" s="649"/>
      <c r="CD40" s="611" t="s">
        <v>337</v>
      </c>
      <c r="CE40" s="612"/>
      <c r="CF40" s="612"/>
      <c r="CG40" s="612"/>
      <c r="CH40" s="612"/>
      <c r="CI40" s="612"/>
      <c r="CJ40" s="612"/>
      <c r="CK40" s="612"/>
      <c r="CL40" s="612"/>
      <c r="CM40" s="612"/>
      <c r="CN40" s="612"/>
      <c r="CO40" s="612"/>
      <c r="CP40" s="612"/>
      <c r="CQ40" s="613"/>
      <c r="CR40" s="614" t="s">
        <v>124</v>
      </c>
      <c r="CS40" s="615"/>
      <c r="CT40" s="615"/>
      <c r="CU40" s="615"/>
      <c r="CV40" s="615"/>
      <c r="CW40" s="615"/>
      <c r="CX40" s="615"/>
      <c r="CY40" s="616"/>
      <c r="CZ40" s="617" t="s">
        <v>124</v>
      </c>
      <c r="DA40" s="625"/>
      <c r="DB40" s="625"/>
      <c r="DC40" s="626"/>
      <c r="DD40" s="620" t="s">
        <v>124</v>
      </c>
      <c r="DE40" s="615"/>
      <c r="DF40" s="615"/>
      <c r="DG40" s="615"/>
      <c r="DH40" s="615"/>
      <c r="DI40" s="615"/>
      <c r="DJ40" s="615"/>
      <c r="DK40" s="616"/>
      <c r="DL40" s="620" t="s">
        <v>124</v>
      </c>
      <c r="DM40" s="615"/>
      <c r="DN40" s="615"/>
      <c r="DO40" s="615"/>
      <c r="DP40" s="615"/>
      <c r="DQ40" s="615"/>
      <c r="DR40" s="615"/>
      <c r="DS40" s="615"/>
      <c r="DT40" s="615"/>
      <c r="DU40" s="615"/>
      <c r="DV40" s="616"/>
      <c r="DW40" s="617" t="s">
        <v>124</v>
      </c>
      <c r="DX40" s="625"/>
      <c r="DY40" s="625"/>
      <c r="DZ40" s="625"/>
      <c r="EA40" s="625"/>
      <c r="EB40" s="625"/>
      <c r="EC40" s="639"/>
    </row>
    <row r="41" spans="2:133" ht="11.25" customHeight="1" x14ac:dyDescent="0.15">
      <c r="B41" s="595" t="s">
        <v>338</v>
      </c>
      <c r="C41" s="596"/>
      <c r="D41" s="596"/>
      <c r="E41" s="596"/>
      <c r="F41" s="596"/>
      <c r="G41" s="596"/>
      <c r="H41" s="596"/>
      <c r="I41" s="596"/>
      <c r="J41" s="596"/>
      <c r="K41" s="596"/>
      <c r="L41" s="596"/>
      <c r="M41" s="596"/>
      <c r="N41" s="596"/>
      <c r="O41" s="596"/>
      <c r="P41" s="596"/>
      <c r="Q41" s="597"/>
      <c r="R41" s="598">
        <v>3015215</v>
      </c>
      <c r="S41" s="636"/>
      <c r="T41" s="636"/>
      <c r="U41" s="636"/>
      <c r="V41" s="636"/>
      <c r="W41" s="636"/>
      <c r="X41" s="636"/>
      <c r="Y41" s="640"/>
      <c r="Z41" s="641">
        <v>100</v>
      </c>
      <c r="AA41" s="641"/>
      <c r="AB41" s="641"/>
      <c r="AC41" s="641"/>
      <c r="AD41" s="642">
        <v>1478653</v>
      </c>
      <c r="AE41" s="642"/>
      <c r="AF41" s="642"/>
      <c r="AG41" s="642"/>
      <c r="AH41" s="642"/>
      <c r="AI41" s="642"/>
      <c r="AJ41" s="642"/>
      <c r="AK41" s="642"/>
      <c r="AL41" s="601">
        <v>100</v>
      </c>
      <c r="AM41" s="643"/>
      <c r="AN41" s="643"/>
      <c r="AO41" s="644"/>
      <c r="AQ41" s="645" t="s">
        <v>339</v>
      </c>
      <c r="AR41" s="646"/>
      <c r="AS41" s="646"/>
      <c r="AT41" s="646"/>
      <c r="AU41" s="646"/>
      <c r="AV41" s="646"/>
      <c r="AW41" s="646"/>
      <c r="AX41" s="646"/>
      <c r="AY41" s="647"/>
      <c r="AZ41" s="614">
        <v>17941</v>
      </c>
      <c r="BA41" s="615"/>
      <c r="BB41" s="615"/>
      <c r="BC41" s="615"/>
      <c r="BD41" s="623"/>
      <c r="BE41" s="623"/>
      <c r="BF41" s="648"/>
      <c r="BG41" s="653"/>
      <c r="BH41" s="654"/>
      <c r="BI41" s="654"/>
      <c r="BJ41" s="654"/>
      <c r="BK41" s="654"/>
      <c r="BL41" s="217"/>
      <c r="BM41" s="612" t="s">
        <v>340</v>
      </c>
      <c r="BN41" s="612"/>
      <c r="BO41" s="612"/>
      <c r="BP41" s="612"/>
      <c r="BQ41" s="612"/>
      <c r="BR41" s="612"/>
      <c r="BS41" s="612"/>
      <c r="BT41" s="612"/>
      <c r="BU41" s="613"/>
      <c r="BV41" s="614" t="s">
        <v>124</v>
      </c>
      <c r="BW41" s="615"/>
      <c r="BX41" s="615"/>
      <c r="BY41" s="615"/>
      <c r="BZ41" s="615"/>
      <c r="CA41" s="615"/>
      <c r="CB41" s="649"/>
      <c r="CD41" s="611" t="s">
        <v>341</v>
      </c>
      <c r="CE41" s="612"/>
      <c r="CF41" s="612"/>
      <c r="CG41" s="612"/>
      <c r="CH41" s="612"/>
      <c r="CI41" s="612"/>
      <c r="CJ41" s="612"/>
      <c r="CK41" s="612"/>
      <c r="CL41" s="612"/>
      <c r="CM41" s="612"/>
      <c r="CN41" s="612"/>
      <c r="CO41" s="612"/>
      <c r="CP41" s="612"/>
      <c r="CQ41" s="613"/>
      <c r="CR41" s="614" t="s">
        <v>124</v>
      </c>
      <c r="CS41" s="623"/>
      <c r="CT41" s="623"/>
      <c r="CU41" s="623"/>
      <c r="CV41" s="623"/>
      <c r="CW41" s="623"/>
      <c r="CX41" s="623"/>
      <c r="CY41" s="624"/>
      <c r="CZ41" s="617" t="s">
        <v>124</v>
      </c>
      <c r="DA41" s="625"/>
      <c r="DB41" s="625"/>
      <c r="DC41" s="626"/>
      <c r="DD41" s="620" t="s">
        <v>124</v>
      </c>
      <c r="DE41" s="623"/>
      <c r="DF41" s="623"/>
      <c r="DG41" s="623"/>
      <c r="DH41" s="623"/>
      <c r="DI41" s="623"/>
      <c r="DJ41" s="623"/>
      <c r="DK41" s="624"/>
      <c r="DL41" s="592"/>
      <c r="DM41" s="593"/>
      <c r="DN41" s="593"/>
      <c r="DO41" s="593"/>
      <c r="DP41" s="593"/>
      <c r="DQ41" s="593"/>
      <c r="DR41" s="593"/>
      <c r="DS41" s="593"/>
      <c r="DT41" s="593"/>
      <c r="DU41" s="593"/>
      <c r="DV41" s="594"/>
      <c r="DW41" s="589"/>
      <c r="DX41" s="590"/>
      <c r="DY41" s="590"/>
      <c r="DZ41" s="590"/>
      <c r="EA41" s="590"/>
      <c r="EB41" s="590"/>
      <c r="EC41" s="591"/>
    </row>
    <row r="42" spans="2:133" ht="11.25" customHeight="1" x14ac:dyDescent="0.15">
      <c r="AQ42" s="633" t="s">
        <v>342</v>
      </c>
      <c r="AR42" s="634"/>
      <c r="AS42" s="634"/>
      <c r="AT42" s="634"/>
      <c r="AU42" s="634"/>
      <c r="AV42" s="634"/>
      <c r="AW42" s="634"/>
      <c r="AX42" s="634"/>
      <c r="AY42" s="635"/>
      <c r="AZ42" s="598">
        <v>98887</v>
      </c>
      <c r="BA42" s="636"/>
      <c r="BB42" s="636"/>
      <c r="BC42" s="636"/>
      <c r="BD42" s="599"/>
      <c r="BE42" s="599"/>
      <c r="BF42" s="637"/>
      <c r="BG42" s="655"/>
      <c r="BH42" s="656"/>
      <c r="BI42" s="656"/>
      <c r="BJ42" s="656"/>
      <c r="BK42" s="656"/>
      <c r="BL42" s="218"/>
      <c r="BM42" s="596" t="s">
        <v>343</v>
      </c>
      <c r="BN42" s="596"/>
      <c r="BO42" s="596"/>
      <c r="BP42" s="596"/>
      <c r="BQ42" s="596"/>
      <c r="BR42" s="596"/>
      <c r="BS42" s="596"/>
      <c r="BT42" s="596"/>
      <c r="BU42" s="597"/>
      <c r="BV42" s="598">
        <v>340</v>
      </c>
      <c r="BW42" s="636"/>
      <c r="BX42" s="636"/>
      <c r="BY42" s="636"/>
      <c r="BZ42" s="636"/>
      <c r="CA42" s="636"/>
      <c r="CB42" s="638"/>
      <c r="CD42" s="611" t="s">
        <v>344</v>
      </c>
      <c r="CE42" s="612"/>
      <c r="CF42" s="612"/>
      <c r="CG42" s="612"/>
      <c r="CH42" s="612"/>
      <c r="CI42" s="612"/>
      <c r="CJ42" s="612"/>
      <c r="CK42" s="612"/>
      <c r="CL42" s="612"/>
      <c r="CM42" s="612"/>
      <c r="CN42" s="612"/>
      <c r="CO42" s="612"/>
      <c r="CP42" s="612"/>
      <c r="CQ42" s="613"/>
      <c r="CR42" s="614">
        <v>783088</v>
      </c>
      <c r="CS42" s="623"/>
      <c r="CT42" s="623"/>
      <c r="CU42" s="623"/>
      <c r="CV42" s="623"/>
      <c r="CW42" s="623"/>
      <c r="CX42" s="623"/>
      <c r="CY42" s="624"/>
      <c r="CZ42" s="617">
        <v>27</v>
      </c>
      <c r="DA42" s="625"/>
      <c r="DB42" s="625"/>
      <c r="DC42" s="626"/>
      <c r="DD42" s="620">
        <v>253349</v>
      </c>
      <c r="DE42" s="623"/>
      <c r="DF42" s="623"/>
      <c r="DG42" s="623"/>
      <c r="DH42" s="623"/>
      <c r="DI42" s="623"/>
      <c r="DJ42" s="623"/>
      <c r="DK42" s="624"/>
      <c r="DL42" s="592"/>
      <c r="DM42" s="593"/>
      <c r="DN42" s="593"/>
      <c r="DO42" s="593"/>
      <c r="DP42" s="593"/>
      <c r="DQ42" s="593"/>
      <c r="DR42" s="593"/>
      <c r="DS42" s="593"/>
      <c r="DT42" s="593"/>
      <c r="DU42" s="593"/>
      <c r="DV42" s="594"/>
      <c r="DW42" s="589"/>
      <c r="DX42" s="590"/>
      <c r="DY42" s="590"/>
      <c r="DZ42" s="590"/>
      <c r="EA42" s="590"/>
      <c r="EB42" s="590"/>
      <c r="EC42" s="591"/>
    </row>
    <row r="43" spans="2:133" ht="11.25" customHeight="1" x14ac:dyDescent="0.15">
      <c r="B43" s="208" t="s">
        <v>345</v>
      </c>
      <c r="CD43" s="611" t="s">
        <v>346</v>
      </c>
      <c r="CE43" s="612"/>
      <c r="CF43" s="612"/>
      <c r="CG43" s="612"/>
      <c r="CH43" s="612"/>
      <c r="CI43" s="612"/>
      <c r="CJ43" s="612"/>
      <c r="CK43" s="612"/>
      <c r="CL43" s="612"/>
      <c r="CM43" s="612"/>
      <c r="CN43" s="612"/>
      <c r="CO43" s="612"/>
      <c r="CP43" s="612"/>
      <c r="CQ43" s="613"/>
      <c r="CR43" s="614">
        <v>22394</v>
      </c>
      <c r="CS43" s="623"/>
      <c r="CT43" s="623"/>
      <c r="CU43" s="623"/>
      <c r="CV43" s="623"/>
      <c r="CW43" s="623"/>
      <c r="CX43" s="623"/>
      <c r="CY43" s="624"/>
      <c r="CZ43" s="617">
        <v>0.8</v>
      </c>
      <c r="DA43" s="625"/>
      <c r="DB43" s="625"/>
      <c r="DC43" s="626"/>
      <c r="DD43" s="620">
        <v>22394</v>
      </c>
      <c r="DE43" s="623"/>
      <c r="DF43" s="623"/>
      <c r="DG43" s="623"/>
      <c r="DH43" s="623"/>
      <c r="DI43" s="623"/>
      <c r="DJ43" s="623"/>
      <c r="DK43" s="624"/>
      <c r="DL43" s="592"/>
      <c r="DM43" s="593"/>
      <c r="DN43" s="593"/>
      <c r="DO43" s="593"/>
      <c r="DP43" s="593"/>
      <c r="DQ43" s="593"/>
      <c r="DR43" s="593"/>
      <c r="DS43" s="593"/>
      <c r="DT43" s="593"/>
      <c r="DU43" s="593"/>
      <c r="DV43" s="594"/>
      <c r="DW43" s="589"/>
      <c r="DX43" s="590"/>
      <c r="DY43" s="590"/>
      <c r="DZ43" s="590"/>
      <c r="EA43" s="590"/>
      <c r="EB43" s="590"/>
      <c r="EC43" s="591"/>
    </row>
    <row r="44" spans="2:133" ht="11.25" customHeight="1" x14ac:dyDescent="0.15">
      <c r="B44" s="621" t="s">
        <v>347</v>
      </c>
      <c r="C44" s="621"/>
      <c r="D44" s="621"/>
      <c r="E44" s="621"/>
      <c r="F44" s="621"/>
      <c r="G44" s="621"/>
      <c r="H44" s="621"/>
      <c r="I44" s="621"/>
      <c r="J44" s="621"/>
      <c r="K44" s="621"/>
      <c r="L44" s="621"/>
      <c r="M44" s="621"/>
      <c r="N44" s="621"/>
      <c r="O44" s="621"/>
      <c r="P44" s="621"/>
      <c r="Q44" s="621"/>
      <c r="R44" s="621"/>
      <c r="S44" s="621"/>
      <c r="T44" s="621"/>
      <c r="U44" s="621"/>
      <c r="V44" s="621"/>
      <c r="W44" s="621"/>
      <c r="X44" s="621"/>
      <c r="Y44" s="621"/>
      <c r="Z44" s="621"/>
      <c r="AA44" s="621"/>
      <c r="AB44" s="621"/>
      <c r="AC44" s="621"/>
      <c r="AD44" s="621"/>
      <c r="AE44" s="621"/>
      <c r="AF44" s="621"/>
      <c r="AG44" s="621"/>
      <c r="AH44" s="621"/>
      <c r="AI44" s="621"/>
      <c r="AJ44" s="621"/>
      <c r="AK44" s="621"/>
      <c r="AL44" s="621"/>
      <c r="AM44" s="621"/>
      <c r="AN44" s="621"/>
      <c r="AO44" s="621"/>
      <c r="AP44" s="621"/>
      <c r="AQ44" s="621"/>
      <c r="AR44" s="621"/>
      <c r="AS44" s="621"/>
      <c r="AT44" s="621"/>
      <c r="AU44" s="621"/>
      <c r="AV44" s="621"/>
      <c r="AW44" s="621"/>
      <c r="AX44" s="621"/>
      <c r="AY44" s="621"/>
      <c r="AZ44" s="621"/>
      <c r="BA44" s="621"/>
      <c r="BB44" s="621"/>
      <c r="BC44" s="621"/>
      <c r="BD44" s="621"/>
      <c r="BE44" s="621"/>
      <c r="BF44" s="621"/>
      <c r="BG44" s="621"/>
      <c r="BH44" s="621"/>
      <c r="BI44" s="621"/>
      <c r="BJ44" s="621"/>
      <c r="BK44" s="621"/>
      <c r="BL44" s="621"/>
      <c r="BM44" s="621"/>
      <c r="BN44" s="621"/>
      <c r="BO44" s="621"/>
      <c r="BP44" s="621"/>
      <c r="BQ44" s="621"/>
      <c r="BR44" s="621"/>
      <c r="BS44" s="621"/>
      <c r="BT44" s="621"/>
      <c r="BU44" s="621"/>
      <c r="BV44" s="621"/>
      <c r="BW44" s="621"/>
      <c r="BX44" s="621"/>
      <c r="BY44" s="621"/>
      <c r="BZ44" s="621"/>
      <c r="CA44" s="621"/>
      <c r="CB44" s="621"/>
      <c r="CC44" s="622"/>
      <c r="CD44" s="627" t="s">
        <v>295</v>
      </c>
      <c r="CE44" s="628"/>
      <c r="CF44" s="611" t="s">
        <v>348</v>
      </c>
      <c r="CG44" s="612"/>
      <c r="CH44" s="612"/>
      <c r="CI44" s="612"/>
      <c r="CJ44" s="612"/>
      <c r="CK44" s="612"/>
      <c r="CL44" s="612"/>
      <c r="CM44" s="612"/>
      <c r="CN44" s="612"/>
      <c r="CO44" s="612"/>
      <c r="CP44" s="612"/>
      <c r="CQ44" s="613"/>
      <c r="CR44" s="614">
        <v>775984</v>
      </c>
      <c r="CS44" s="615"/>
      <c r="CT44" s="615"/>
      <c r="CU44" s="615"/>
      <c r="CV44" s="615"/>
      <c r="CW44" s="615"/>
      <c r="CX44" s="615"/>
      <c r="CY44" s="616"/>
      <c r="CZ44" s="617">
        <v>26.7</v>
      </c>
      <c r="DA44" s="618"/>
      <c r="DB44" s="618"/>
      <c r="DC44" s="619"/>
      <c r="DD44" s="620">
        <v>252055</v>
      </c>
      <c r="DE44" s="615"/>
      <c r="DF44" s="615"/>
      <c r="DG44" s="615"/>
      <c r="DH44" s="615"/>
      <c r="DI44" s="615"/>
      <c r="DJ44" s="615"/>
      <c r="DK44" s="616"/>
      <c r="DL44" s="592"/>
      <c r="DM44" s="593"/>
      <c r="DN44" s="593"/>
      <c r="DO44" s="593"/>
      <c r="DP44" s="593"/>
      <c r="DQ44" s="593"/>
      <c r="DR44" s="593"/>
      <c r="DS44" s="593"/>
      <c r="DT44" s="593"/>
      <c r="DU44" s="593"/>
      <c r="DV44" s="594"/>
      <c r="DW44" s="589"/>
      <c r="DX44" s="590"/>
      <c r="DY44" s="590"/>
      <c r="DZ44" s="590"/>
      <c r="EA44" s="590"/>
      <c r="EB44" s="590"/>
      <c r="EC44" s="591"/>
    </row>
    <row r="45" spans="2:133" ht="11.25" customHeight="1" x14ac:dyDescent="0.15">
      <c r="B45" s="621" t="s">
        <v>349</v>
      </c>
      <c r="C45" s="621"/>
      <c r="D45" s="621"/>
      <c r="E45" s="621"/>
      <c r="F45" s="621"/>
      <c r="G45" s="621"/>
      <c r="H45" s="621"/>
      <c r="I45" s="621"/>
      <c r="J45" s="621"/>
      <c r="K45" s="621"/>
      <c r="L45" s="621"/>
      <c r="M45" s="621"/>
      <c r="N45" s="621"/>
      <c r="O45" s="621"/>
      <c r="P45" s="621"/>
      <c r="Q45" s="621"/>
      <c r="R45" s="621"/>
      <c r="S45" s="621"/>
      <c r="T45" s="621"/>
      <c r="U45" s="621"/>
      <c r="V45" s="621"/>
      <c r="W45" s="621"/>
      <c r="X45" s="621"/>
      <c r="Y45" s="621"/>
      <c r="Z45" s="621"/>
      <c r="AA45" s="621"/>
      <c r="AB45" s="621"/>
      <c r="AC45" s="621"/>
      <c r="AD45" s="621"/>
      <c r="AE45" s="621"/>
      <c r="AF45" s="621"/>
      <c r="AG45" s="621"/>
      <c r="AH45" s="621"/>
      <c r="AI45" s="621"/>
      <c r="AJ45" s="621"/>
      <c r="AK45" s="621"/>
      <c r="AL45" s="621"/>
      <c r="AM45" s="621"/>
      <c r="AN45" s="621"/>
      <c r="AO45" s="621"/>
      <c r="AP45" s="621"/>
      <c r="AQ45" s="621"/>
      <c r="AR45" s="621"/>
      <c r="AS45" s="621"/>
      <c r="AT45" s="621"/>
      <c r="AU45" s="621"/>
      <c r="AV45" s="621"/>
      <c r="AW45" s="621"/>
      <c r="AX45" s="621"/>
      <c r="AY45" s="621"/>
      <c r="AZ45" s="621"/>
      <c r="BA45" s="621"/>
      <c r="BB45" s="621"/>
      <c r="BC45" s="621"/>
      <c r="BD45" s="621"/>
      <c r="BE45" s="621"/>
      <c r="BF45" s="621"/>
      <c r="BG45" s="621"/>
      <c r="BH45" s="621"/>
      <c r="BI45" s="621"/>
      <c r="BJ45" s="621"/>
      <c r="BK45" s="621"/>
      <c r="BL45" s="621"/>
      <c r="BM45" s="621"/>
      <c r="BN45" s="621"/>
      <c r="BO45" s="621"/>
      <c r="BP45" s="621"/>
      <c r="BQ45" s="621"/>
      <c r="BR45" s="621"/>
      <c r="BS45" s="621"/>
      <c r="BT45" s="621"/>
      <c r="BU45" s="621"/>
      <c r="BV45" s="621"/>
      <c r="BW45" s="621"/>
      <c r="BX45" s="621"/>
      <c r="BY45" s="621"/>
      <c r="BZ45" s="621"/>
      <c r="CA45" s="621"/>
      <c r="CB45" s="621"/>
      <c r="CC45" s="622"/>
      <c r="CD45" s="629"/>
      <c r="CE45" s="630"/>
      <c r="CF45" s="611" t="s">
        <v>350</v>
      </c>
      <c r="CG45" s="612"/>
      <c r="CH45" s="612"/>
      <c r="CI45" s="612"/>
      <c r="CJ45" s="612"/>
      <c r="CK45" s="612"/>
      <c r="CL45" s="612"/>
      <c r="CM45" s="612"/>
      <c r="CN45" s="612"/>
      <c r="CO45" s="612"/>
      <c r="CP45" s="612"/>
      <c r="CQ45" s="613"/>
      <c r="CR45" s="614">
        <v>615189</v>
      </c>
      <c r="CS45" s="623"/>
      <c r="CT45" s="623"/>
      <c r="CU45" s="623"/>
      <c r="CV45" s="623"/>
      <c r="CW45" s="623"/>
      <c r="CX45" s="623"/>
      <c r="CY45" s="624"/>
      <c r="CZ45" s="617">
        <v>21.2</v>
      </c>
      <c r="DA45" s="625"/>
      <c r="DB45" s="625"/>
      <c r="DC45" s="626"/>
      <c r="DD45" s="620">
        <v>224860</v>
      </c>
      <c r="DE45" s="623"/>
      <c r="DF45" s="623"/>
      <c r="DG45" s="623"/>
      <c r="DH45" s="623"/>
      <c r="DI45" s="623"/>
      <c r="DJ45" s="623"/>
      <c r="DK45" s="624"/>
      <c r="DL45" s="592"/>
      <c r="DM45" s="593"/>
      <c r="DN45" s="593"/>
      <c r="DO45" s="593"/>
      <c r="DP45" s="593"/>
      <c r="DQ45" s="593"/>
      <c r="DR45" s="593"/>
      <c r="DS45" s="593"/>
      <c r="DT45" s="593"/>
      <c r="DU45" s="593"/>
      <c r="DV45" s="594"/>
      <c r="DW45" s="589"/>
      <c r="DX45" s="590"/>
      <c r="DY45" s="590"/>
      <c r="DZ45" s="590"/>
      <c r="EA45" s="590"/>
      <c r="EB45" s="590"/>
      <c r="EC45" s="591"/>
    </row>
    <row r="46" spans="2:133" ht="11.25" customHeight="1" x14ac:dyDescent="0.15">
      <c r="B46" s="219"/>
      <c r="CD46" s="629"/>
      <c r="CE46" s="630"/>
      <c r="CF46" s="611" t="s">
        <v>351</v>
      </c>
      <c r="CG46" s="612"/>
      <c r="CH46" s="612"/>
      <c r="CI46" s="612"/>
      <c r="CJ46" s="612"/>
      <c r="CK46" s="612"/>
      <c r="CL46" s="612"/>
      <c r="CM46" s="612"/>
      <c r="CN46" s="612"/>
      <c r="CO46" s="612"/>
      <c r="CP46" s="612"/>
      <c r="CQ46" s="613"/>
      <c r="CR46" s="614">
        <v>156795</v>
      </c>
      <c r="CS46" s="615"/>
      <c r="CT46" s="615"/>
      <c r="CU46" s="615"/>
      <c r="CV46" s="615"/>
      <c r="CW46" s="615"/>
      <c r="CX46" s="615"/>
      <c r="CY46" s="616"/>
      <c r="CZ46" s="617">
        <v>5.4</v>
      </c>
      <c r="DA46" s="618"/>
      <c r="DB46" s="618"/>
      <c r="DC46" s="619"/>
      <c r="DD46" s="620">
        <v>27195</v>
      </c>
      <c r="DE46" s="615"/>
      <c r="DF46" s="615"/>
      <c r="DG46" s="615"/>
      <c r="DH46" s="615"/>
      <c r="DI46" s="615"/>
      <c r="DJ46" s="615"/>
      <c r="DK46" s="616"/>
      <c r="DL46" s="592"/>
      <c r="DM46" s="593"/>
      <c r="DN46" s="593"/>
      <c r="DO46" s="593"/>
      <c r="DP46" s="593"/>
      <c r="DQ46" s="593"/>
      <c r="DR46" s="593"/>
      <c r="DS46" s="593"/>
      <c r="DT46" s="593"/>
      <c r="DU46" s="593"/>
      <c r="DV46" s="594"/>
      <c r="DW46" s="589"/>
      <c r="DX46" s="590"/>
      <c r="DY46" s="590"/>
      <c r="DZ46" s="590"/>
      <c r="EA46" s="590"/>
      <c r="EB46" s="590"/>
      <c r="EC46" s="591"/>
    </row>
    <row r="47" spans="2:133" ht="11.25" customHeight="1" x14ac:dyDescent="0.15">
      <c r="B47" s="219"/>
      <c r="CD47" s="629"/>
      <c r="CE47" s="630"/>
      <c r="CF47" s="611" t="s">
        <v>352</v>
      </c>
      <c r="CG47" s="612"/>
      <c r="CH47" s="612"/>
      <c r="CI47" s="612"/>
      <c r="CJ47" s="612"/>
      <c r="CK47" s="612"/>
      <c r="CL47" s="612"/>
      <c r="CM47" s="612"/>
      <c r="CN47" s="612"/>
      <c r="CO47" s="612"/>
      <c r="CP47" s="612"/>
      <c r="CQ47" s="613"/>
      <c r="CR47" s="614">
        <v>7104</v>
      </c>
      <c r="CS47" s="623"/>
      <c r="CT47" s="623"/>
      <c r="CU47" s="623"/>
      <c r="CV47" s="623"/>
      <c r="CW47" s="623"/>
      <c r="CX47" s="623"/>
      <c r="CY47" s="624"/>
      <c r="CZ47" s="617">
        <v>0.2</v>
      </c>
      <c r="DA47" s="625"/>
      <c r="DB47" s="625"/>
      <c r="DC47" s="626"/>
      <c r="DD47" s="620">
        <v>1294</v>
      </c>
      <c r="DE47" s="623"/>
      <c r="DF47" s="623"/>
      <c r="DG47" s="623"/>
      <c r="DH47" s="623"/>
      <c r="DI47" s="623"/>
      <c r="DJ47" s="623"/>
      <c r="DK47" s="624"/>
      <c r="DL47" s="592"/>
      <c r="DM47" s="593"/>
      <c r="DN47" s="593"/>
      <c r="DO47" s="593"/>
      <c r="DP47" s="593"/>
      <c r="DQ47" s="593"/>
      <c r="DR47" s="593"/>
      <c r="DS47" s="593"/>
      <c r="DT47" s="593"/>
      <c r="DU47" s="593"/>
      <c r="DV47" s="594"/>
      <c r="DW47" s="589"/>
      <c r="DX47" s="590"/>
      <c r="DY47" s="590"/>
      <c r="DZ47" s="590"/>
      <c r="EA47" s="590"/>
      <c r="EB47" s="590"/>
      <c r="EC47" s="591"/>
    </row>
    <row r="48" spans="2:133" x14ac:dyDescent="0.15">
      <c r="B48" s="219"/>
      <c r="CD48" s="631"/>
      <c r="CE48" s="632"/>
      <c r="CF48" s="611" t="s">
        <v>353</v>
      </c>
      <c r="CG48" s="612"/>
      <c r="CH48" s="612"/>
      <c r="CI48" s="612"/>
      <c r="CJ48" s="612"/>
      <c r="CK48" s="612"/>
      <c r="CL48" s="612"/>
      <c r="CM48" s="612"/>
      <c r="CN48" s="612"/>
      <c r="CO48" s="612"/>
      <c r="CP48" s="612"/>
      <c r="CQ48" s="613"/>
      <c r="CR48" s="614" t="s">
        <v>124</v>
      </c>
      <c r="CS48" s="615"/>
      <c r="CT48" s="615"/>
      <c r="CU48" s="615"/>
      <c r="CV48" s="615"/>
      <c r="CW48" s="615"/>
      <c r="CX48" s="615"/>
      <c r="CY48" s="616"/>
      <c r="CZ48" s="617" t="s">
        <v>124</v>
      </c>
      <c r="DA48" s="618"/>
      <c r="DB48" s="618"/>
      <c r="DC48" s="619"/>
      <c r="DD48" s="620" t="s">
        <v>124</v>
      </c>
      <c r="DE48" s="615"/>
      <c r="DF48" s="615"/>
      <c r="DG48" s="615"/>
      <c r="DH48" s="615"/>
      <c r="DI48" s="615"/>
      <c r="DJ48" s="615"/>
      <c r="DK48" s="616"/>
      <c r="DL48" s="592"/>
      <c r="DM48" s="593"/>
      <c r="DN48" s="593"/>
      <c r="DO48" s="593"/>
      <c r="DP48" s="593"/>
      <c r="DQ48" s="593"/>
      <c r="DR48" s="593"/>
      <c r="DS48" s="593"/>
      <c r="DT48" s="593"/>
      <c r="DU48" s="593"/>
      <c r="DV48" s="594"/>
      <c r="DW48" s="589"/>
      <c r="DX48" s="590"/>
      <c r="DY48" s="590"/>
      <c r="DZ48" s="590"/>
      <c r="EA48" s="590"/>
      <c r="EB48" s="590"/>
      <c r="EC48" s="591"/>
    </row>
    <row r="49" spans="2:133" ht="11.25" customHeight="1" x14ac:dyDescent="0.15">
      <c r="B49" s="219"/>
      <c r="CD49" s="595" t="s">
        <v>354</v>
      </c>
      <c r="CE49" s="596"/>
      <c r="CF49" s="596"/>
      <c r="CG49" s="596"/>
      <c r="CH49" s="596"/>
      <c r="CI49" s="596"/>
      <c r="CJ49" s="596"/>
      <c r="CK49" s="596"/>
      <c r="CL49" s="596"/>
      <c r="CM49" s="596"/>
      <c r="CN49" s="596"/>
      <c r="CO49" s="596"/>
      <c r="CP49" s="596"/>
      <c r="CQ49" s="597"/>
      <c r="CR49" s="598">
        <v>2904458</v>
      </c>
      <c r="CS49" s="599"/>
      <c r="CT49" s="599"/>
      <c r="CU49" s="599"/>
      <c r="CV49" s="599"/>
      <c r="CW49" s="599"/>
      <c r="CX49" s="599"/>
      <c r="CY49" s="600"/>
      <c r="CZ49" s="601">
        <v>100</v>
      </c>
      <c r="DA49" s="602"/>
      <c r="DB49" s="602"/>
      <c r="DC49" s="603"/>
      <c r="DD49" s="604">
        <v>2047785</v>
      </c>
      <c r="DE49" s="599"/>
      <c r="DF49" s="599"/>
      <c r="DG49" s="599"/>
      <c r="DH49" s="599"/>
      <c r="DI49" s="599"/>
      <c r="DJ49" s="599"/>
      <c r="DK49" s="600"/>
      <c r="DL49" s="605"/>
      <c r="DM49" s="606"/>
      <c r="DN49" s="606"/>
      <c r="DO49" s="606"/>
      <c r="DP49" s="606"/>
      <c r="DQ49" s="606"/>
      <c r="DR49" s="606"/>
      <c r="DS49" s="606"/>
      <c r="DT49" s="606"/>
      <c r="DU49" s="606"/>
      <c r="DV49" s="607"/>
      <c r="DW49" s="608"/>
      <c r="DX49" s="609"/>
      <c r="DY49" s="609"/>
      <c r="DZ49" s="609"/>
      <c r="EA49" s="609"/>
      <c r="EB49" s="609"/>
      <c r="EC49" s="610"/>
    </row>
  </sheetData>
  <sheetProtection algorithmName="SHA-512" hashValue="dc5FMslPH2lWwzafueRBHOSgzH7uuVArakMoXryLHjU+7Bee+b8xifTrTgdcCOipZNKr3XsyQI5jJiDcH1B9jQ==" saltValue="q69ST0NrcAJvkaVa2+23+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BQ103" sqref="BQ103:DZ103"/>
    </sheetView>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1093" t="s">
        <v>355</v>
      </c>
      <c r="B2" s="1093"/>
      <c r="C2" s="1093"/>
      <c r="D2" s="1093"/>
      <c r="E2" s="1093"/>
      <c r="F2" s="1093"/>
      <c r="G2" s="1093"/>
      <c r="H2" s="1093"/>
      <c r="I2" s="1093"/>
      <c r="J2" s="1093"/>
      <c r="K2" s="1093"/>
      <c r="L2" s="1093"/>
      <c r="M2" s="1093"/>
      <c r="N2" s="1093"/>
      <c r="O2" s="1093"/>
      <c r="P2" s="1093"/>
      <c r="Q2" s="1093"/>
      <c r="R2" s="1093"/>
      <c r="S2" s="1093"/>
      <c r="T2" s="1093"/>
      <c r="U2" s="1093"/>
      <c r="V2" s="1093"/>
      <c r="W2" s="1093"/>
      <c r="X2" s="1093"/>
      <c r="Y2" s="1093"/>
      <c r="Z2" s="1093"/>
      <c r="AA2" s="1093"/>
      <c r="AB2" s="1093"/>
      <c r="AC2" s="1093"/>
      <c r="AD2" s="1093"/>
      <c r="AE2" s="1093"/>
      <c r="AF2" s="1093"/>
      <c r="AG2" s="1093"/>
      <c r="AH2" s="1093"/>
      <c r="AI2" s="1093"/>
      <c r="AJ2" s="1093"/>
      <c r="AK2" s="1093"/>
      <c r="AL2" s="1093"/>
      <c r="AM2" s="1093"/>
      <c r="AN2" s="1093"/>
      <c r="AO2" s="1093"/>
      <c r="AP2" s="1093"/>
      <c r="AQ2" s="1093"/>
      <c r="AR2" s="1093"/>
      <c r="AS2" s="1093"/>
      <c r="AT2" s="1093"/>
      <c r="AU2" s="1093"/>
      <c r="AV2" s="1093"/>
      <c r="AW2" s="1093"/>
      <c r="AX2" s="1093"/>
      <c r="AY2" s="1093"/>
      <c r="AZ2" s="1093"/>
      <c r="BA2" s="1093"/>
      <c r="BB2" s="1093"/>
      <c r="BC2" s="1093"/>
      <c r="BD2" s="1093"/>
      <c r="BE2" s="1093"/>
      <c r="BF2" s="1093"/>
      <c r="BG2" s="1093"/>
      <c r="BH2" s="1093"/>
      <c r="BI2" s="109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094" t="s">
        <v>356</v>
      </c>
      <c r="DK2" s="1095"/>
      <c r="DL2" s="1095"/>
      <c r="DM2" s="1095"/>
      <c r="DN2" s="1095"/>
      <c r="DO2" s="1096"/>
      <c r="DP2" s="222"/>
      <c r="DQ2" s="1094" t="s">
        <v>357</v>
      </c>
      <c r="DR2" s="1095"/>
      <c r="DS2" s="1095"/>
      <c r="DT2" s="1095"/>
      <c r="DU2" s="1095"/>
      <c r="DV2" s="1095"/>
      <c r="DW2" s="1095"/>
      <c r="DX2" s="1095"/>
      <c r="DY2" s="1095"/>
      <c r="DZ2" s="1096"/>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1046" t="s">
        <v>358</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26"/>
      <c r="BA4" s="226"/>
      <c r="BB4" s="226"/>
      <c r="BC4" s="226"/>
      <c r="BD4" s="226"/>
      <c r="BE4" s="227"/>
      <c r="BF4" s="227"/>
      <c r="BG4" s="227"/>
      <c r="BH4" s="227"/>
      <c r="BI4" s="227"/>
      <c r="BJ4" s="227"/>
      <c r="BK4" s="227"/>
      <c r="BL4" s="227"/>
      <c r="BM4" s="227"/>
      <c r="BN4" s="227"/>
      <c r="BO4" s="227"/>
      <c r="BP4" s="227"/>
      <c r="BQ4" s="717" t="s">
        <v>359</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28"/>
    </row>
    <row r="5" spans="1:131" s="229" customFormat="1" ht="26.25" customHeight="1" x14ac:dyDescent="0.15">
      <c r="A5" s="982" t="s">
        <v>360</v>
      </c>
      <c r="B5" s="983"/>
      <c r="C5" s="983"/>
      <c r="D5" s="983"/>
      <c r="E5" s="983"/>
      <c r="F5" s="983"/>
      <c r="G5" s="983"/>
      <c r="H5" s="983"/>
      <c r="I5" s="983"/>
      <c r="J5" s="983"/>
      <c r="K5" s="983"/>
      <c r="L5" s="983"/>
      <c r="M5" s="983"/>
      <c r="N5" s="983"/>
      <c r="O5" s="983"/>
      <c r="P5" s="984"/>
      <c r="Q5" s="988" t="s">
        <v>361</v>
      </c>
      <c r="R5" s="989"/>
      <c r="S5" s="989"/>
      <c r="T5" s="989"/>
      <c r="U5" s="990"/>
      <c r="V5" s="988" t="s">
        <v>362</v>
      </c>
      <c r="W5" s="989"/>
      <c r="X5" s="989"/>
      <c r="Y5" s="989"/>
      <c r="Z5" s="990"/>
      <c r="AA5" s="988" t="s">
        <v>363</v>
      </c>
      <c r="AB5" s="989"/>
      <c r="AC5" s="989"/>
      <c r="AD5" s="989"/>
      <c r="AE5" s="989"/>
      <c r="AF5" s="1097" t="s">
        <v>364</v>
      </c>
      <c r="AG5" s="989"/>
      <c r="AH5" s="989"/>
      <c r="AI5" s="989"/>
      <c r="AJ5" s="1002"/>
      <c r="AK5" s="989" t="s">
        <v>365</v>
      </c>
      <c r="AL5" s="989"/>
      <c r="AM5" s="989"/>
      <c r="AN5" s="989"/>
      <c r="AO5" s="990"/>
      <c r="AP5" s="988" t="s">
        <v>366</v>
      </c>
      <c r="AQ5" s="989"/>
      <c r="AR5" s="989"/>
      <c r="AS5" s="989"/>
      <c r="AT5" s="990"/>
      <c r="AU5" s="988" t="s">
        <v>367</v>
      </c>
      <c r="AV5" s="989"/>
      <c r="AW5" s="989"/>
      <c r="AX5" s="989"/>
      <c r="AY5" s="1002"/>
      <c r="AZ5" s="226"/>
      <c r="BA5" s="226"/>
      <c r="BB5" s="226"/>
      <c r="BC5" s="226"/>
      <c r="BD5" s="226"/>
      <c r="BE5" s="227"/>
      <c r="BF5" s="227"/>
      <c r="BG5" s="227"/>
      <c r="BH5" s="227"/>
      <c r="BI5" s="227"/>
      <c r="BJ5" s="227"/>
      <c r="BK5" s="227"/>
      <c r="BL5" s="227"/>
      <c r="BM5" s="227"/>
      <c r="BN5" s="227"/>
      <c r="BO5" s="227"/>
      <c r="BP5" s="227"/>
      <c r="BQ5" s="982" t="s">
        <v>368</v>
      </c>
      <c r="BR5" s="983"/>
      <c r="BS5" s="983"/>
      <c r="BT5" s="983"/>
      <c r="BU5" s="983"/>
      <c r="BV5" s="983"/>
      <c r="BW5" s="983"/>
      <c r="BX5" s="983"/>
      <c r="BY5" s="983"/>
      <c r="BZ5" s="983"/>
      <c r="CA5" s="983"/>
      <c r="CB5" s="983"/>
      <c r="CC5" s="983"/>
      <c r="CD5" s="983"/>
      <c r="CE5" s="983"/>
      <c r="CF5" s="983"/>
      <c r="CG5" s="984"/>
      <c r="CH5" s="988" t="s">
        <v>369</v>
      </c>
      <c r="CI5" s="989"/>
      <c r="CJ5" s="989"/>
      <c r="CK5" s="989"/>
      <c r="CL5" s="990"/>
      <c r="CM5" s="988" t="s">
        <v>370</v>
      </c>
      <c r="CN5" s="989"/>
      <c r="CO5" s="989"/>
      <c r="CP5" s="989"/>
      <c r="CQ5" s="990"/>
      <c r="CR5" s="988" t="s">
        <v>371</v>
      </c>
      <c r="CS5" s="989"/>
      <c r="CT5" s="989"/>
      <c r="CU5" s="989"/>
      <c r="CV5" s="990"/>
      <c r="CW5" s="988" t="s">
        <v>372</v>
      </c>
      <c r="CX5" s="989"/>
      <c r="CY5" s="989"/>
      <c r="CZ5" s="989"/>
      <c r="DA5" s="990"/>
      <c r="DB5" s="988" t="s">
        <v>373</v>
      </c>
      <c r="DC5" s="989"/>
      <c r="DD5" s="989"/>
      <c r="DE5" s="989"/>
      <c r="DF5" s="990"/>
      <c r="DG5" s="1087" t="s">
        <v>374</v>
      </c>
      <c r="DH5" s="1088"/>
      <c r="DI5" s="1088"/>
      <c r="DJ5" s="1088"/>
      <c r="DK5" s="1089"/>
      <c r="DL5" s="1087" t="s">
        <v>375</v>
      </c>
      <c r="DM5" s="1088"/>
      <c r="DN5" s="1088"/>
      <c r="DO5" s="1088"/>
      <c r="DP5" s="1089"/>
      <c r="DQ5" s="988" t="s">
        <v>376</v>
      </c>
      <c r="DR5" s="989"/>
      <c r="DS5" s="989"/>
      <c r="DT5" s="989"/>
      <c r="DU5" s="990"/>
      <c r="DV5" s="988" t="s">
        <v>367</v>
      </c>
      <c r="DW5" s="989"/>
      <c r="DX5" s="989"/>
      <c r="DY5" s="989"/>
      <c r="DZ5" s="1002"/>
      <c r="EA5" s="228"/>
    </row>
    <row r="6" spans="1:131" s="229"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98"/>
      <c r="AG6" s="992"/>
      <c r="AH6" s="992"/>
      <c r="AI6" s="992"/>
      <c r="AJ6" s="1003"/>
      <c r="AK6" s="992"/>
      <c r="AL6" s="992"/>
      <c r="AM6" s="992"/>
      <c r="AN6" s="992"/>
      <c r="AO6" s="993"/>
      <c r="AP6" s="991"/>
      <c r="AQ6" s="992"/>
      <c r="AR6" s="992"/>
      <c r="AS6" s="992"/>
      <c r="AT6" s="993"/>
      <c r="AU6" s="991"/>
      <c r="AV6" s="992"/>
      <c r="AW6" s="992"/>
      <c r="AX6" s="992"/>
      <c r="AY6" s="1003"/>
      <c r="AZ6" s="226"/>
      <c r="BA6" s="226"/>
      <c r="BB6" s="226"/>
      <c r="BC6" s="226"/>
      <c r="BD6" s="226"/>
      <c r="BE6" s="227"/>
      <c r="BF6" s="227"/>
      <c r="BG6" s="227"/>
      <c r="BH6" s="227"/>
      <c r="BI6" s="227"/>
      <c r="BJ6" s="227"/>
      <c r="BK6" s="227"/>
      <c r="BL6" s="227"/>
      <c r="BM6" s="227"/>
      <c r="BN6" s="227"/>
      <c r="BO6" s="227"/>
      <c r="BP6" s="227"/>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90"/>
      <c r="DH6" s="1091"/>
      <c r="DI6" s="1091"/>
      <c r="DJ6" s="1091"/>
      <c r="DK6" s="1092"/>
      <c r="DL6" s="1090"/>
      <c r="DM6" s="1091"/>
      <c r="DN6" s="1091"/>
      <c r="DO6" s="1091"/>
      <c r="DP6" s="1092"/>
      <c r="DQ6" s="991"/>
      <c r="DR6" s="992"/>
      <c r="DS6" s="992"/>
      <c r="DT6" s="992"/>
      <c r="DU6" s="993"/>
      <c r="DV6" s="991"/>
      <c r="DW6" s="992"/>
      <c r="DX6" s="992"/>
      <c r="DY6" s="992"/>
      <c r="DZ6" s="1003"/>
      <c r="EA6" s="228"/>
    </row>
    <row r="7" spans="1:131" s="229" customFormat="1" ht="26.25" customHeight="1" thickTop="1" x14ac:dyDescent="0.15">
      <c r="A7" s="230">
        <v>1</v>
      </c>
      <c r="B7" s="1034" t="s">
        <v>377</v>
      </c>
      <c r="C7" s="1035"/>
      <c r="D7" s="1035"/>
      <c r="E7" s="1035"/>
      <c r="F7" s="1035"/>
      <c r="G7" s="1035"/>
      <c r="H7" s="1035"/>
      <c r="I7" s="1035"/>
      <c r="J7" s="1035"/>
      <c r="K7" s="1035"/>
      <c r="L7" s="1035"/>
      <c r="M7" s="1035"/>
      <c r="N7" s="1035"/>
      <c r="O7" s="1035"/>
      <c r="P7" s="1036"/>
      <c r="Q7" s="1074">
        <v>3014</v>
      </c>
      <c r="R7" s="1075"/>
      <c r="S7" s="1075"/>
      <c r="T7" s="1075"/>
      <c r="U7" s="1075"/>
      <c r="V7" s="1075">
        <v>2905</v>
      </c>
      <c r="W7" s="1075"/>
      <c r="X7" s="1075"/>
      <c r="Y7" s="1075"/>
      <c r="Z7" s="1075"/>
      <c r="AA7" s="1075">
        <v>109</v>
      </c>
      <c r="AB7" s="1075"/>
      <c r="AC7" s="1075"/>
      <c r="AD7" s="1075"/>
      <c r="AE7" s="1076"/>
      <c r="AF7" s="1077">
        <v>107</v>
      </c>
      <c r="AG7" s="1078"/>
      <c r="AH7" s="1078"/>
      <c r="AI7" s="1078"/>
      <c r="AJ7" s="1079"/>
      <c r="AK7" s="1080"/>
      <c r="AL7" s="1081"/>
      <c r="AM7" s="1081"/>
      <c r="AN7" s="1081"/>
      <c r="AO7" s="1081"/>
      <c r="AP7" s="1081">
        <v>3586</v>
      </c>
      <c r="AQ7" s="1081"/>
      <c r="AR7" s="1081"/>
      <c r="AS7" s="1081"/>
      <c r="AT7" s="1081"/>
      <c r="AU7" s="1082"/>
      <c r="AV7" s="1082"/>
      <c r="AW7" s="1082"/>
      <c r="AX7" s="1082"/>
      <c r="AY7" s="1083"/>
      <c r="AZ7" s="226"/>
      <c r="BA7" s="226"/>
      <c r="BB7" s="226"/>
      <c r="BC7" s="226"/>
      <c r="BD7" s="226"/>
      <c r="BE7" s="227"/>
      <c r="BF7" s="227"/>
      <c r="BG7" s="227"/>
      <c r="BH7" s="227"/>
      <c r="BI7" s="227"/>
      <c r="BJ7" s="227"/>
      <c r="BK7" s="227"/>
      <c r="BL7" s="227"/>
      <c r="BM7" s="227"/>
      <c r="BN7" s="227"/>
      <c r="BO7" s="227"/>
      <c r="BP7" s="227"/>
      <c r="BQ7" s="230">
        <v>1</v>
      </c>
      <c r="BR7" s="231"/>
      <c r="BS7" s="1084" t="s">
        <v>553</v>
      </c>
      <c r="BT7" s="1085"/>
      <c r="BU7" s="1085"/>
      <c r="BV7" s="1085"/>
      <c r="BW7" s="1085"/>
      <c r="BX7" s="1085"/>
      <c r="BY7" s="1085"/>
      <c r="BZ7" s="1085"/>
      <c r="CA7" s="1085"/>
      <c r="CB7" s="1085"/>
      <c r="CC7" s="1085"/>
      <c r="CD7" s="1085"/>
      <c r="CE7" s="1085"/>
      <c r="CF7" s="1085"/>
      <c r="CG7" s="1086"/>
      <c r="CH7" s="1071">
        <v>6</v>
      </c>
      <c r="CI7" s="1072"/>
      <c r="CJ7" s="1072"/>
      <c r="CK7" s="1072"/>
      <c r="CL7" s="1073"/>
      <c r="CM7" s="1071">
        <v>12</v>
      </c>
      <c r="CN7" s="1072"/>
      <c r="CO7" s="1072"/>
      <c r="CP7" s="1072"/>
      <c r="CQ7" s="1073"/>
      <c r="CR7" s="1071">
        <v>60</v>
      </c>
      <c r="CS7" s="1072"/>
      <c r="CT7" s="1072"/>
      <c r="CU7" s="1072"/>
      <c r="CV7" s="1073"/>
      <c r="CW7" s="1071"/>
      <c r="CX7" s="1072"/>
      <c r="CY7" s="1072"/>
      <c r="CZ7" s="1072"/>
      <c r="DA7" s="1073"/>
      <c r="DB7" s="1071">
        <v>26</v>
      </c>
      <c r="DC7" s="1072"/>
      <c r="DD7" s="1072"/>
      <c r="DE7" s="1072"/>
      <c r="DF7" s="1073"/>
      <c r="DG7" s="1071"/>
      <c r="DH7" s="1072"/>
      <c r="DI7" s="1072"/>
      <c r="DJ7" s="1072"/>
      <c r="DK7" s="1073"/>
      <c r="DL7" s="1071"/>
      <c r="DM7" s="1072"/>
      <c r="DN7" s="1072"/>
      <c r="DO7" s="1072"/>
      <c r="DP7" s="1073"/>
      <c r="DQ7" s="1071"/>
      <c r="DR7" s="1072"/>
      <c r="DS7" s="1072"/>
      <c r="DT7" s="1072"/>
      <c r="DU7" s="1073"/>
      <c r="DV7" s="1084"/>
      <c r="DW7" s="1085"/>
      <c r="DX7" s="1085"/>
      <c r="DY7" s="1085"/>
      <c r="DZ7" s="1099"/>
      <c r="EA7" s="228"/>
    </row>
    <row r="8" spans="1:131" s="229" customFormat="1" ht="26.25" customHeight="1" x14ac:dyDescent="0.15">
      <c r="A8" s="232">
        <v>2</v>
      </c>
      <c r="B8" s="1017" t="s">
        <v>378</v>
      </c>
      <c r="C8" s="1018"/>
      <c r="D8" s="1018"/>
      <c r="E8" s="1018"/>
      <c r="F8" s="1018"/>
      <c r="G8" s="1018"/>
      <c r="H8" s="1018"/>
      <c r="I8" s="1018"/>
      <c r="J8" s="1018"/>
      <c r="K8" s="1018"/>
      <c r="L8" s="1018"/>
      <c r="M8" s="1018"/>
      <c r="N8" s="1018"/>
      <c r="O8" s="1018"/>
      <c r="P8" s="1019"/>
      <c r="Q8" s="1025">
        <v>34</v>
      </c>
      <c r="R8" s="1026"/>
      <c r="S8" s="1026"/>
      <c r="T8" s="1026"/>
      <c r="U8" s="1026"/>
      <c r="V8" s="1026">
        <v>32</v>
      </c>
      <c r="W8" s="1026"/>
      <c r="X8" s="1026"/>
      <c r="Y8" s="1026"/>
      <c r="Z8" s="1026"/>
      <c r="AA8" s="1026">
        <v>2</v>
      </c>
      <c r="AB8" s="1026"/>
      <c r="AC8" s="1026"/>
      <c r="AD8" s="1026"/>
      <c r="AE8" s="1027"/>
      <c r="AF8" s="1022">
        <v>2</v>
      </c>
      <c r="AG8" s="1023"/>
      <c r="AH8" s="1023"/>
      <c r="AI8" s="1023"/>
      <c r="AJ8" s="1024"/>
      <c r="AK8" s="1067">
        <v>26</v>
      </c>
      <c r="AL8" s="1068"/>
      <c r="AM8" s="1068"/>
      <c r="AN8" s="1068"/>
      <c r="AO8" s="1068"/>
      <c r="AP8" s="1068"/>
      <c r="AQ8" s="1068"/>
      <c r="AR8" s="1068"/>
      <c r="AS8" s="1068"/>
      <c r="AT8" s="1068"/>
      <c r="AU8" s="1069"/>
      <c r="AV8" s="1069"/>
      <c r="AW8" s="1069"/>
      <c r="AX8" s="1069"/>
      <c r="AY8" s="1070"/>
      <c r="AZ8" s="226"/>
      <c r="BA8" s="226"/>
      <c r="BB8" s="226"/>
      <c r="BC8" s="226"/>
      <c r="BD8" s="226"/>
      <c r="BE8" s="227"/>
      <c r="BF8" s="227"/>
      <c r="BG8" s="227"/>
      <c r="BH8" s="227"/>
      <c r="BI8" s="227"/>
      <c r="BJ8" s="227"/>
      <c r="BK8" s="227"/>
      <c r="BL8" s="227"/>
      <c r="BM8" s="227"/>
      <c r="BN8" s="227"/>
      <c r="BO8" s="227"/>
      <c r="BP8" s="227"/>
      <c r="BQ8" s="232">
        <v>2</v>
      </c>
      <c r="BR8" s="233"/>
      <c r="BS8" s="979" t="s">
        <v>554</v>
      </c>
      <c r="BT8" s="980"/>
      <c r="BU8" s="980"/>
      <c r="BV8" s="980"/>
      <c r="BW8" s="980"/>
      <c r="BX8" s="980"/>
      <c r="BY8" s="980"/>
      <c r="BZ8" s="980"/>
      <c r="CA8" s="980"/>
      <c r="CB8" s="980"/>
      <c r="CC8" s="980"/>
      <c r="CD8" s="980"/>
      <c r="CE8" s="980"/>
      <c r="CF8" s="980"/>
      <c r="CG8" s="1001"/>
      <c r="CH8" s="976">
        <v>-1</v>
      </c>
      <c r="CI8" s="977"/>
      <c r="CJ8" s="977"/>
      <c r="CK8" s="977"/>
      <c r="CL8" s="978"/>
      <c r="CM8" s="976">
        <v>2</v>
      </c>
      <c r="CN8" s="977"/>
      <c r="CO8" s="977"/>
      <c r="CP8" s="977"/>
      <c r="CQ8" s="978"/>
      <c r="CR8" s="976">
        <v>5</v>
      </c>
      <c r="CS8" s="977"/>
      <c r="CT8" s="977"/>
      <c r="CU8" s="977"/>
      <c r="CV8" s="978"/>
      <c r="CW8" s="976">
        <v>13</v>
      </c>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28"/>
    </row>
    <row r="9" spans="1:131" s="229" customFormat="1" ht="26.25" customHeight="1" x14ac:dyDescent="0.15">
      <c r="A9" s="232">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26"/>
      <c r="BA9" s="226"/>
      <c r="BB9" s="226"/>
      <c r="BC9" s="226"/>
      <c r="BD9" s="226"/>
      <c r="BE9" s="227"/>
      <c r="BF9" s="227"/>
      <c r="BG9" s="227"/>
      <c r="BH9" s="227"/>
      <c r="BI9" s="227"/>
      <c r="BJ9" s="227"/>
      <c r="BK9" s="227"/>
      <c r="BL9" s="227"/>
      <c r="BM9" s="227"/>
      <c r="BN9" s="227"/>
      <c r="BO9" s="227"/>
      <c r="BP9" s="227"/>
      <c r="BQ9" s="232">
        <v>3</v>
      </c>
      <c r="BR9" s="233"/>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28"/>
    </row>
    <row r="10" spans="1:131" s="229" customFormat="1" ht="26.25" customHeight="1" x14ac:dyDescent="0.15">
      <c r="A10" s="232">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26"/>
      <c r="BA10" s="226"/>
      <c r="BB10" s="226"/>
      <c r="BC10" s="226"/>
      <c r="BD10" s="226"/>
      <c r="BE10" s="227"/>
      <c r="BF10" s="227"/>
      <c r="BG10" s="227"/>
      <c r="BH10" s="227"/>
      <c r="BI10" s="227"/>
      <c r="BJ10" s="227"/>
      <c r="BK10" s="227"/>
      <c r="BL10" s="227"/>
      <c r="BM10" s="227"/>
      <c r="BN10" s="227"/>
      <c r="BO10" s="227"/>
      <c r="BP10" s="227"/>
      <c r="BQ10" s="232">
        <v>4</v>
      </c>
      <c r="BR10" s="233"/>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28"/>
    </row>
    <row r="11" spans="1:131" s="229" customFormat="1" ht="26.25" customHeight="1" x14ac:dyDescent="0.15">
      <c r="A11" s="232">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26"/>
      <c r="BA11" s="226"/>
      <c r="BB11" s="226"/>
      <c r="BC11" s="226"/>
      <c r="BD11" s="226"/>
      <c r="BE11" s="227"/>
      <c r="BF11" s="227"/>
      <c r="BG11" s="227"/>
      <c r="BH11" s="227"/>
      <c r="BI11" s="227"/>
      <c r="BJ11" s="227"/>
      <c r="BK11" s="227"/>
      <c r="BL11" s="227"/>
      <c r="BM11" s="227"/>
      <c r="BN11" s="227"/>
      <c r="BO11" s="227"/>
      <c r="BP11" s="227"/>
      <c r="BQ11" s="232">
        <v>5</v>
      </c>
      <c r="BR11" s="233"/>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28"/>
    </row>
    <row r="12" spans="1:131" s="229" customFormat="1" ht="26.25" customHeight="1" x14ac:dyDescent="0.15">
      <c r="A12" s="232">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26"/>
      <c r="BA12" s="226"/>
      <c r="BB12" s="226"/>
      <c r="BC12" s="226"/>
      <c r="BD12" s="226"/>
      <c r="BE12" s="227"/>
      <c r="BF12" s="227"/>
      <c r="BG12" s="227"/>
      <c r="BH12" s="227"/>
      <c r="BI12" s="227"/>
      <c r="BJ12" s="227"/>
      <c r="BK12" s="227"/>
      <c r="BL12" s="227"/>
      <c r="BM12" s="227"/>
      <c r="BN12" s="227"/>
      <c r="BO12" s="227"/>
      <c r="BP12" s="227"/>
      <c r="BQ12" s="232">
        <v>6</v>
      </c>
      <c r="BR12" s="233"/>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28"/>
    </row>
    <row r="13" spans="1:131" s="229" customFormat="1" ht="26.25" customHeight="1" x14ac:dyDescent="0.15">
      <c r="A13" s="232">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26"/>
      <c r="BA13" s="226"/>
      <c r="BB13" s="226"/>
      <c r="BC13" s="226"/>
      <c r="BD13" s="226"/>
      <c r="BE13" s="227"/>
      <c r="BF13" s="227"/>
      <c r="BG13" s="227"/>
      <c r="BH13" s="227"/>
      <c r="BI13" s="227"/>
      <c r="BJ13" s="227"/>
      <c r="BK13" s="227"/>
      <c r="BL13" s="227"/>
      <c r="BM13" s="227"/>
      <c r="BN13" s="227"/>
      <c r="BO13" s="227"/>
      <c r="BP13" s="227"/>
      <c r="BQ13" s="232">
        <v>7</v>
      </c>
      <c r="BR13" s="233"/>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28"/>
    </row>
    <row r="14" spans="1:131" s="229" customFormat="1" ht="26.25" customHeight="1" x14ac:dyDescent="0.15">
      <c r="A14" s="232">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26"/>
      <c r="BA14" s="226"/>
      <c r="BB14" s="226"/>
      <c r="BC14" s="226"/>
      <c r="BD14" s="226"/>
      <c r="BE14" s="227"/>
      <c r="BF14" s="227"/>
      <c r="BG14" s="227"/>
      <c r="BH14" s="227"/>
      <c r="BI14" s="227"/>
      <c r="BJ14" s="227"/>
      <c r="BK14" s="227"/>
      <c r="BL14" s="227"/>
      <c r="BM14" s="227"/>
      <c r="BN14" s="227"/>
      <c r="BO14" s="227"/>
      <c r="BP14" s="227"/>
      <c r="BQ14" s="232">
        <v>8</v>
      </c>
      <c r="BR14" s="233"/>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28"/>
    </row>
    <row r="15" spans="1:131" s="229" customFormat="1" ht="26.25" customHeight="1" x14ac:dyDescent="0.15">
      <c r="A15" s="232">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26"/>
      <c r="BA15" s="226"/>
      <c r="BB15" s="226"/>
      <c r="BC15" s="226"/>
      <c r="BD15" s="226"/>
      <c r="BE15" s="227"/>
      <c r="BF15" s="227"/>
      <c r="BG15" s="227"/>
      <c r="BH15" s="227"/>
      <c r="BI15" s="227"/>
      <c r="BJ15" s="227"/>
      <c r="BK15" s="227"/>
      <c r="BL15" s="227"/>
      <c r="BM15" s="227"/>
      <c r="BN15" s="227"/>
      <c r="BO15" s="227"/>
      <c r="BP15" s="227"/>
      <c r="BQ15" s="232">
        <v>9</v>
      </c>
      <c r="BR15" s="233"/>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28"/>
    </row>
    <row r="16" spans="1:131" s="229" customFormat="1" ht="26.25" customHeight="1" x14ac:dyDescent="0.15">
      <c r="A16" s="232">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26"/>
      <c r="BA16" s="226"/>
      <c r="BB16" s="226"/>
      <c r="BC16" s="226"/>
      <c r="BD16" s="226"/>
      <c r="BE16" s="227"/>
      <c r="BF16" s="227"/>
      <c r="BG16" s="227"/>
      <c r="BH16" s="227"/>
      <c r="BI16" s="227"/>
      <c r="BJ16" s="227"/>
      <c r="BK16" s="227"/>
      <c r="BL16" s="227"/>
      <c r="BM16" s="227"/>
      <c r="BN16" s="227"/>
      <c r="BO16" s="227"/>
      <c r="BP16" s="227"/>
      <c r="BQ16" s="232">
        <v>10</v>
      </c>
      <c r="BR16" s="233"/>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28"/>
    </row>
    <row r="17" spans="1:131" s="229" customFormat="1" ht="26.25" customHeight="1" x14ac:dyDescent="0.15">
      <c r="A17" s="232">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26"/>
      <c r="BA17" s="226"/>
      <c r="BB17" s="226"/>
      <c r="BC17" s="226"/>
      <c r="BD17" s="226"/>
      <c r="BE17" s="227"/>
      <c r="BF17" s="227"/>
      <c r="BG17" s="227"/>
      <c r="BH17" s="227"/>
      <c r="BI17" s="227"/>
      <c r="BJ17" s="227"/>
      <c r="BK17" s="227"/>
      <c r="BL17" s="227"/>
      <c r="BM17" s="227"/>
      <c r="BN17" s="227"/>
      <c r="BO17" s="227"/>
      <c r="BP17" s="227"/>
      <c r="BQ17" s="232">
        <v>11</v>
      </c>
      <c r="BR17" s="233"/>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28"/>
    </row>
    <row r="18" spans="1:131" s="229" customFormat="1" ht="26.25" customHeight="1" x14ac:dyDescent="0.15">
      <c r="A18" s="232">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26"/>
      <c r="BA18" s="226"/>
      <c r="BB18" s="226"/>
      <c r="BC18" s="226"/>
      <c r="BD18" s="226"/>
      <c r="BE18" s="227"/>
      <c r="BF18" s="227"/>
      <c r="BG18" s="227"/>
      <c r="BH18" s="227"/>
      <c r="BI18" s="227"/>
      <c r="BJ18" s="227"/>
      <c r="BK18" s="227"/>
      <c r="BL18" s="227"/>
      <c r="BM18" s="227"/>
      <c r="BN18" s="227"/>
      <c r="BO18" s="227"/>
      <c r="BP18" s="227"/>
      <c r="BQ18" s="232">
        <v>12</v>
      </c>
      <c r="BR18" s="233"/>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28"/>
    </row>
    <row r="19" spans="1:131" s="229" customFormat="1" ht="26.25" customHeight="1" x14ac:dyDescent="0.15">
      <c r="A19" s="232">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26"/>
      <c r="BA19" s="226"/>
      <c r="BB19" s="226"/>
      <c r="BC19" s="226"/>
      <c r="BD19" s="226"/>
      <c r="BE19" s="227"/>
      <c r="BF19" s="227"/>
      <c r="BG19" s="227"/>
      <c r="BH19" s="227"/>
      <c r="BI19" s="227"/>
      <c r="BJ19" s="227"/>
      <c r="BK19" s="227"/>
      <c r="BL19" s="227"/>
      <c r="BM19" s="227"/>
      <c r="BN19" s="227"/>
      <c r="BO19" s="227"/>
      <c r="BP19" s="227"/>
      <c r="BQ19" s="232">
        <v>13</v>
      </c>
      <c r="BR19" s="233"/>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28"/>
    </row>
    <row r="20" spans="1:131" s="229" customFormat="1" ht="26.25" customHeight="1" x14ac:dyDescent="0.15">
      <c r="A20" s="232">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26"/>
      <c r="BA20" s="226"/>
      <c r="BB20" s="226"/>
      <c r="BC20" s="226"/>
      <c r="BD20" s="226"/>
      <c r="BE20" s="227"/>
      <c r="BF20" s="227"/>
      <c r="BG20" s="227"/>
      <c r="BH20" s="227"/>
      <c r="BI20" s="227"/>
      <c r="BJ20" s="227"/>
      <c r="BK20" s="227"/>
      <c r="BL20" s="227"/>
      <c r="BM20" s="227"/>
      <c r="BN20" s="227"/>
      <c r="BO20" s="227"/>
      <c r="BP20" s="227"/>
      <c r="BQ20" s="232">
        <v>14</v>
      </c>
      <c r="BR20" s="233"/>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28"/>
    </row>
    <row r="21" spans="1:131" s="229" customFormat="1" ht="26.25" customHeight="1" thickBot="1" x14ac:dyDescent="0.2">
      <c r="A21" s="232">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26"/>
      <c r="BA21" s="226"/>
      <c r="BB21" s="226"/>
      <c r="BC21" s="226"/>
      <c r="BD21" s="226"/>
      <c r="BE21" s="227"/>
      <c r="BF21" s="227"/>
      <c r="BG21" s="227"/>
      <c r="BH21" s="227"/>
      <c r="BI21" s="227"/>
      <c r="BJ21" s="227"/>
      <c r="BK21" s="227"/>
      <c r="BL21" s="227"/>
      <c r="BM21" s="227"/>
      <c r="BN21" s="227"/>
      <c r="BO21" s="227"/>
      <c r="BP21" s="227"/>
      <c r="BQ21" s="232">
        <v>15</v>
      </c>
      <c r="BR21" s="233"/>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28"/>
    </row>
    <row r="22" spans="1:131" s="229" customFormat="1" ht="26.25" customHeight="1" x14ac:dyDescent="0.15">
      <c r="A22" s="232">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379</v>
      </c>
      <c r="BA22" s="1015"/>
      <c r="BB22" s="1015"/>
      <c r="BC22" s="1015"/>
      <c r="BD22" s="1016"/>
      <c r="BE22" s="227"/>
      <c r="BF22" s="227"/>
      <c r="BG22" s="227"/>
      <c r="BH22" s="227"/>
      <c r="BI22" s="227"/>
      <c r="BJ22" s="227"/>
      <c r="BK22" s="227"/>
      <c r="BL22" s="227"/>
      <c r="BM22" s="227"/>
      <c r="BN22" s="227"/>
      <c r="BO22" s="227"/>
      <c r="BP22" s="227"/>
      <c r="BQ22" s="232">
        <v>16</v>
      </c>
      <c r="BR22" s="233"/>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28"/>
    </row>
    <row r="23" spans="1:131" s="229" customFormat="1" ht="26.25" customHeight="1" thickBot="1" x14ac:dyDescent="0.2">
      <c r="A23" s="234" t="s">
        <v>380</v>
      </c>
      <c r="B23" s="924" t="s">
        <v>381</v>
      </c>
      <c r="C23" s="925"/>
      <c r="D23" s="925"/>
      <c r="E23" s="925"/>
      <c r="F23" s="925"/>
      <c r="G23" s="925"/>
      <c r="H23" s="925"/>
      <c r="I23" s="925"/>
      <c r="J23" s="925"/>
      <c r="K23" s="925"/>
      <c r="L23" s="925"/>
      <c r="M23" s="925"/>
      <c r="N23" s="925"/>
      <c r="O23" s="925"/>
      <c r="P23" s="935"/>
      <c r="Q23" s="1054">
        <v>3021</v>
      </c>
      <c r="R23" s="1048"/>
      <c r="S23" s="1048"/>
      <c r="T23" s="1048"/>
      <c r="U23" s="1048"/>
      <c r="V23" s="1048">
        <v>2911</v>
      </c>
      <c r="W23" s="1048"/>
      <c r="X23" s="1048"/>
      <c r="Y23" s="1048"/>
      <c r="Z23" s="1048"/>
      <c r="AA23" s="1048">
        <v>111</v>
      </c>
      <c r="AB23" s="1048"/>
      <c r="AC23" s="1048"/>
      <c r="AD23" s="1048"/>
      <c r="AE23" s="1055"/>
      <c r="AF23" s="1056">
        <v>109</v>
      </c>
      <c r="AG23" s="1048"/>
      <c r="AH23" s="1048"/>
      <c r="AI23" s="1048"/>
      <c r="AJ23" s="1057"/>
      <c r="AK23" s="1058"/>
      <c r="AL23" s="1059"/>
      <c r="AM23" s="1059"/>
      <c r="AN23" s="1059"/>
      <c r="AO23" s="1059"/>
      <c r="AP23" s="1048">
        <v>3586</v>
      </c>
      <c r="AQ23" s="1048"/>
      <c r="AR23" s="1048"/>
      <c r="AS23" s="1048"/>
      <c r="AT23" s="1048"/>
      <c r="AU23" s="1049"/>
      <c r="AV23" s="1049"/>
      <c r="AW23" s="1049"/>
      <c r="AX23" s="1049"/>
      <c r="AY23" s="1050"/>
      <c r="AZ23" s="1051" t="s">
        <v>124</v>
      </c>
      <c r="BA23" s="1052"/>
      <c r="BB23" s="1052"/>
      <c r="BC23" s="1052"/>
      <c r="BD23" s="1053"/>
      <c r="BE23" s="227"/>
      <c r="BF23" s="227"/>
      <c r="BG23" s="227"/>
      <c r="BH23" s="227"/>
      <c r="BI23" s="227"/>
      <c r="BJ23" s="227"/>
      <c r="BK23" s="227"/>
      <c r="BL23" s="227"/>
      <c r="BM23" s="227"/>
      <c r="BN23" s="227"/>
      <c r="BO23" s="227"/>
      <c r="BP23" s="227"/>
      <c r="BQ23" s="232">
        <v>17</v>
      </c>
      <c r="BR23" s="233"/>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28"/>
    </row>
    <row r="24" spans="1:131" s="229" customFormat="1" ht="26.25" customHeight="1" x14ac:dyDescent="0.15">
      <c r="A24" s="1047" t="s">
        <v>382</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26"/>
      <c r="BA24" s="226"/>
      <c r="BB24" s="226"/>
      <c r="BC24" s="226"/>
      <c r="BD24" s="226"/>
      <c r="BE24" s="227"/>
      <c r="BF24" s="227"/>
      <c r="BG24" s="227"/>
      <c r="BH24" s="227"/>
      <c r="BI24" s="227"/>
      <c r="BJ24" s="227"/>
      <c r="BK24" s="227"/>
      <c r="BL24" s="227"/>
      <c r="BM24" s="227"/>
      <c r="BN24" s="227"/>
      <c r="BO24" s="227"/>
      <c r="BP24" s="227"/>
      <c r="BQ24" s="232">
        <v>18</v>
      </c>
      <c r="BR24" s="233"/>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28"/>
    </row>
    <row r="25" spans="1:131" ht="26.25" customHeight="1" thickBot="1" x14ac:dyDescent="0.2">
      <c r="A25" s="1046" t="s">
        <v>383</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26"/>
      <c r="BK25" s="226"/>
      <c r="BL25" s="226"/>
      <c r="BM25" s="226"/>
      <c r="BN25" s="226"/>
      <c r="BO25" s="235"/>
      <c r="BP25" s="235"/>
      <c r="BQ25" s="232">
        <v>19</v>
      </c>
      <c r="BR25" s="233"/>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24"/>
    </row>
    <row r="26" spans="1:131" ht="26.25" customHeight="1" x14ac:dyDescent="0.15">
      <c r="A26" s="982" t="s">
        <v>360</v>
      </c>
      <c r="B26" s="983"/>
      <c r="C26" s="983"/>
      <c r="D26" s="983"/>
      <c r="E26" s="983"/>
      <c r="F26" s="983"/>
      <c r="G26" s="983"/>
      <c r="H26" s="983"/>
      <c r="I26" s="983"/>
      <c r="J26" s="983"/>
      <c r="K26" s="983"/>
      <c r="L26" s="983"/>
      <c r="M26" s="983"/>
      <c r="N26" s="983"/>
      <c r="O26" s="983"/>
      <c r="P26" s="984"/>
      <c r="Q26" s="988" t="s">
        <v>384</v>
      </c>
      <c r="R26" s="989"/>
      <c r="S26" s="989"/>
      <c r="T26" s="989"/>
      <c r="U26" s="990"/>
      <c r="V26" s="988" t="s">
        <v>385</v>
      </c>
      <c r="W26" s="989"/>
      <c r="X26" s="989"/>
      <c r="Y26" s="989"/>
      <c r="Z26" s="990"/>
      <c r="AA26" s="988" t="s">
        <v>386</v>
      </c>
      <c r="AB26" s="989"/>
      <c r="AC26" s="989"/>
      <c r="AD26" s="989"/>
      <c r="AE26" s="989"/>
      <c r="AF26" s="1042" t="s">
        <v>387</v>
      </c>
      <c r="AG26" s="995"/>
      <c r="AH26" s="995"/>
      <c r="AI26" s="995"/>
      <c r="AJ26" s="1043"/>
      <c r="AK26" s="989" t="s">
        <v>388</v>
      </c>
      <c r="AL26" s="989"/>
      <c r="AM26" s="989"/>
      <c r="AN26" s="989"/>
      <c r="AO26" s="990"/>
      <c r="AP26" s="988" t="s">
        <v>389</v>
      </c>
      <c r="AQ26" s="989"/>
      <c r="AR26" s="989"/>
      <c r="AS26" s="989"/>
      <c r="AT26" s="990"/>
      <c r="AU26" s="988" t="s">
        <v>390</v>
      </c>
      <c r="AV26" s="989"/>
      <c r="AW26" s="989"/>
      <c r="AX26" s="989"/>
      <c r="AY26" s="990"/>
      <c r="AZ26" s="988" t="s">
        <v>391</v>
      </c>
      <c r="BA26" s="989"/>
      <c r="BB26" s="989"/>
      <c r="BC26" s="989"/>
      <c r="BD26" s="990"/>
      <c r="BE26" s="988" t="s">
        <v>367</v>
      </c>
      <c r="BF26" s="989"/>
      <c r="BG26" s="989"/>
      <c r="BH26" s="989"/>
      <c r="BI26" s="1002"/>
      <c r="BJ26" s="226"/>
      <c r="BK26" s="226"/>
      <c r="BL26" s="226"/>
      <c r="BM26" s="226"/>
      <c r="BN26" s="226"/>
      <c r="BO26" s="235"/>
      <c r="BP26" s="235"/>
      <c r="BQ26" s="232">
        <v>20</v>
      </c>
      <c r="BR26" s="233"/>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24"/>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26"/>
      <c r="BK27" s="226"/>
      <c r="BL27" s="226"/>
      <c r="BM27" s="226"/>
      <c r="BN27" s="226"/>
      <c r="BO27" s="235"/>
      <c r="BP27" s="235"/>
      <c r="BQ27" s="232">
        <v>21</v>
      </c>
      <c r="BR27" s="233"/>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24"/>
    </row>
    <row r="28" spans="1:131" ht="26.25" customHeight="1" thickTop="1" x14ac:dyDescent="0.15">
      <c r="A28" s="236">
        <v>1</v>
      </c>
      <c r="B28" s="1034" t="s">
        <v>392</v>
      </c>
      <c r="C28" s="1035"/>
      <c r="D28" s="1035"/>
      <c r="E28" s="1035"/>
      <c r="F28" s="1035"/>
      <c r="G28" s="1035"/>
      <c r="H28" s="1035"/>
      <c r="I28" s="1035"/>
      <c r="J28" s="1035"/>
      <c r="K28" s="1035"/>
      <c r="L28" s="1035"/>
      <c r="M28" s="1035"/>
      <c r="N28" s="1035"/>
      <c r="O28" s="1035"/>
      <c r="P28" s="1036"/>
      <c r="Q28" s="1037">
        <v>164</v>
      </c>
      <c r="R28" s="1038"/>
      <c r="S28" s="1038"/>
      <c r="T28" s="1038"/>
      <c r="U28" s="1038"/>
      <c r="V28" s="1038">
        <v>161</v>
      </c>
      <c r="W28" s="1038"/>
      <c r="X28" s="1038"/>
      <c r="Y28" s="1038"/>
      <c r="Z28" s="1038"/>
      <c r="AA28" s="1038">
        <v>3</v>
      </c>
      <c r="AB28" s="1038"/>
      <c r="AC28" s="1038"/>
      <c r="AD28" s="1038"/>
      <c r="AE28" s="1039"/>
      <c r="AF28" s="1040">
        <v>3</v>
      </c>
      <c r="AG28" s="1038"/>
      <c r="AH28" s="1038"/>
      <c r="AI28" s="1038"/>
      <c r="AJ28" s="1041"/>
      <c r="AK28" s="1029">
        <v>18</v>
      </c>
      <c r="AL28" s="1030"/>
      <c r="AM28" s="1030"/>
      <c r="AN28" s="1030"/>
      <c r="AO28" s="1030"/>
      <c r="AP28" s="1030"/>
      <c r="AQ28" s="1030"/>
      <c r="AR28" s="1030"/>
      <c r="AS28" s="1030"/>
      <c r="AT28" s="1030"/>
      <c r="AU28" s="1030"/>
      <c r="AV28" s="1030"/>
      <c r="AW28" s="1030"/>
      <c r="AX28" s="1030"/>
      <c r="AY28" s="1030"/>
      <c r="AZ28" s="1031"/>
      <c r="BA28" s="1031"/>
      <c r="BB28" s="1031"/>
      <c r="BC28" s="1031"/>
      <c r="BD28" s="1031"/>
      <c r="BE28" s="1032"/>
      <c r="BF28" s="1032"/>
      <c r="BG28" s="1032"/>
      <c r="BH28" s="1032"/>
      <c r="BI28" s="1033"/>
      <c r="BJ28" s="226"/>
      <c r="BK28" s="226"/>
      <c r="BL28" s="226"/>
      <c r="BM28" s="226"/>
      <c r="BN28" s="226"/>
      <c r="BO28" s="235"/>
      <c r="BP28" s="235"/>
      <c r="BQ28" s="232">
        <v>22</v>
      </c>
      <c r="BR28" s="233"/>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24"/>
    </row>
    <row r="29" spans="1:131" ht="26.25" customHeight="1" x14ac:dyDescent="0.15">
      <c r="A29" s="236">
        <v>2</v>
      </c>
      <c r="B29" s="1017" t="s">
        <v>393</v>
      </c>
      <c r="C29" s="1018"/>
      <c r="D29" s="1018"/>
      <c r="E29" s="1018"/>
      <c r="F29" s="1018"/>
      <c r="G29" s="1018"/>
      <c r="H29" s="1018"/>
      <c r="I29" s="1018"/>
      <c r="J29" s="1018"/>
      <c r="K29" s="1018"/>
      <c r="L29" s="1018"/>
      <c r="M29" s="1018"/>
      <c r="N29" s="1018"/>
      <c r="O29" s="1018"/>
      <c r="P29" s="1019"/>
      <c r="Q29" s="1025">
        <v>451</v>
      </c>
      <c r="R29" s="1026"/>
      <c r="S29" s="1026"/>
      <c r="T29" s="1026"/>
      <c r="U29" s="1026"/>
      <c r="V29" s="1026">
        <v>406</v>
      </c>
      <c r="W29" s="1026"/>
      <c r="X29" s="1026"/>
      <c r="Y29" s="1026"/>
      <c r="Z29" s="1026"/>
      <c r="AA29" s="1026">
        <v>45</v>
      </c>
      <c r="AB29" s="1026"/>
      <c r="AC29" s="1026"/>
      <c r="AD29" s="1026"/>
      <c r="AE29" s="1027"/>
      <c r="AF29" s="1022">
        <v>45</v>
      </c>
      <c r="AG29" s="1023"/>
      <c r="AH29" s="1023"/>
      <c r="AI29" s="1023"/>
      <c r="AJ29" s="1024"/>
      <c r="AK29" s="967">
        <v>62</v>
      </c>
      <c r="AL29" s="958"/>
      <c r="AM29" s="958"/>
      <c r="AN29" s="958"/>
      <c r="AO29" s="958"/>
      <c r="AP29" s="958"/>
      <c r="AQ29" s="958"/>
      <c r="AR29" s="958"/>
      <c r="AS29" s="958"/>
      <c r="AT29" s="958"/>
      <c r="AU29" s="958"/>
      <c r="AV29" s="958"/>
      <c r="AW29" s="958"/>
      <c r="AX29" s="958"/>
      <c r="AY29" s="958"/>
      <c r="AZ29" s="1028"/>
      <c r="BA29" s="1028"/>
      <c r="BB29" s="1028"/>
      <c r="BC29" s="1028"/>
      <c r="BD29" s="1028"/>
      <c r="BE29" s="959"/>
      <c r="BF29" s="959"/>
      <c r="BG29" s="959"/>
      <c r="BH29" s="959"/>
      <c r="BI29" s="960"/>
      <c r="BJ29" s="226"/>
      <c r="BK29" s="226"/>
      <c r="BL29" s="226"/>
      <c r="BM29" s="226"/>
      <c r="BN29" s="226"/>
      <c r="BO29" s="235"/>
      <c r="BP29" s="235"/>
      <c r="BQ29" s="232">
        <v>23</v>
      </c>
      <c r="BR29" s="233"/>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24"/>
    </row>
    <row r="30" spans="1:131" ht="26.25" customHeight="1" x14ac:dyDescent="0.15">
      <c r="A30" s="236">
        <v>3</v>
      </c>
      <c r="B30" s="1017" t="s">
        <v>394</v>
      </c>
      <c r="C30" s="1018"/>
      <c r="D30" s="1018"/>
      <c r="E30" s="1018"/>
      <c r="F30" s="1018"/>
      <c r="G30" s="1018"/>
      <c r="H30" s="1018"/>
      <c r="I30" s="1018"/>
      <c r="J30" s="1018"/>
      <c r="K30" s="1018"/>
      <c r="L30" s="1018"/>
      <c r="M30" s="1018"/>
      <c r="N30" s="1018"/>
      <c r="O30" s="1018"/>
      <c r="P30" s="1019"/>
      <c r="Q30" s="1025">
        <v>36</v>
      </c>
      <c r="R30" s="1026"/>
      <c r="S30" s="1026"/>
      <c r="T30" s="1026"/>
      <c r="U30" s="1026"/>
      <c r="V30" s="1026">
        <v>35</v>
      </c>
      <c r="W30" s="1026"/>
      <c r="X30" s="1026"/>
      <c r="Y30" s="1026"/>
      <c r="Z30" s="1026"/>
      <c r="AA30" s="1026">
        <v>1</v>
      </c>
      <c r="AB30" s="1026"/>
      <c r="AC30" s="1026"/>
      <c r="AD30" s="1026"/>
      <c r="AE30" s="1027"/>
      <c r="AF30" s="1022">
        <v>1</v>
      </c>
      <c r="AG30" s="1023"/>
      <c r="AH30" s="1023"/>
      <c r="AI30" s="1023"/>
      <c r="AJ30" s="1024"/>
      <c r="AK30" s="967">
        <v>13</v>
      </c>
      <c r="AL30" s="958"/>
      <c r="AM30" s="958"/>
      <c r="AN30" s="958"/>
      <c r="AO30" s="958"/>
      <c r="AP30" s="958"/>
      <c r="AQ30" s="958"/>
      <c r="AR30" s="958"/>
      <c r="AS30" s="958"/>
      <c r="AT30" s="958"/>
      <c r="AU30" s="958"/>
      <c r="AV30" s="958"/>
      <c r="AW30" s="958"/>
      <c r="AX30" s="958"/>
      <c r="AY30" s="958"/>
      <c r="AZ30" s="1028"/>
      <c r="BA30" s="1028"/>
      <c r="BB30" s="1028"/>
      <c r="BC30" s="1028"/>
      <c r="BD30" s="1028"/>
      <c r="BE30" s="959"/>
      <c r="BF30" s="959"/>
      <c r="BG30" s="959"/>
      <c r="BH30" s="959"/>
      <c r="BI30" s="960"/>
      <c r="BJ30" s="226"/>
      <c r="BK30" s="226"/>
      <c r="BL30" s="226"/>
      <c r="BM30" s="226"/>
      <c r="BN30" s="226"/>
      <c r="BO30" s="235"/>
      <c r="BP30" s="235"/>
      <c r="BQ30" s="232">
        <v>24</v>
      </c>
      <c r="BR30" s="233"/>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24"/>
    </row>
    <row r="31" spans="1:131" ht="26.25" customHeight="1" x14ac:dyDescent="0.15">
      <c r="A31" s="236">
        <v>4</v>
      </c>
      <c r="B31" s="1017" t="s">
        <v>145</v>
      </c>
      <c r="C31" s="1018"/>
      <c r="D31" s="1018"/>
      <c r="E31" s="1018"/>
      <c r="F31" s="1018"/>
      <c r="G31" s="1018"/>
      <c r="H31" s="1018"/>
      <c r="I31" s="1018"/>
      <c r="J31" s="1018"/>
      <c r="K31" s="1018"/>
      <c r="L31" s="1018"/>
      <c r="M31" s="1018"/>
      <c r="N31" s="1018"/>
      <c r="O31" s="1018"/>
      <c r="P31" s="1019"/>
      <c r="Q31" s="1025">
        <v>143</v>
      </c>
      <c r="R31" s="1026"/>
      <c r="S31" s="1026"/>
      <c r="T31" s="1026"/>
      <c r="U31" s="1026"/>
      <c r="V31" s="1026">
        <v>175</v>
      </c>
      <c r="W31" s="1026"/>
      <c r="X31" s="1026"/>
      <c r="Y31" s="1026"/>
      <c r="Z31" s="1026"/>
      <c r="AA31" s="1026">
        <v>-32</v>
      </c>
      <c r="AB31" s="1026"/>
      <c r="AC31" s="1026"/>
      <c r="AD31" s="1026"/>
      <c r="AE31" s="1027"/>
      <c r="AF31" s="1022">
        <v>-33</v>
      </c>
      <c r="AG31" s="1023"/>
      <c r="AH31" s="1023"/>
      <c r="AI31" s="1023"/>
      <c r="AJ31" s="1024"/>
      <c r="AK31" s="967">
        <v>102</v>
      </c>
      <c r="AL31" s="958"/>
      <c r="AM31" s="958"/>
      <c r="AN31" s="958"/>
      <c r="AO31" s="958"/>
      <c r="AP31" s="958">
        <v>640</v>
      </c>
      <c r="AQ31" s="958"/>
      <c r="AR31" s="958"/>
      <c r="AS31" s="958"/>
      <c r="AT31" s="958"/>
      <c r="AU31" s="958">
        <v>550</v>
      </c>
      <c r="AV31" s="958"/>
      <c r="AW31" s="958"/>
      <c r="AX31" s="958"/>
      <c r="AY31" s="958"/>
      <c r="AZ31" s="1028">
        <v>78.2</v>
      </c>
      <c r="BA31" s="1028"/>
      <c r="BB31" s="1028"/>
      <c r="BC31" s="1028"/>
      <c r="BD31" s="1028"/>
      <c r="BE31" s="959" t="s">
        <v>395</v>
      </c>
      <c r="BF31" s="959"/>
      <c r="BG31" s="959"/>
      <c r="BH31" s="959"/>
      <c r="BI31" s="960"/>
      <c r="BJ31" s="226"/>
      <c r="BK31" s="226"/>
      <c r="BL31" s="226"/>
      <c r="BM31" s="226"/>
      <c r="BN31" s="226"/>
      <c r="BO31" s="235"/>
      <c r="BP31" s="235"/>
      <c r="BQ31" s="232">
        <v>25</v>
      </c>
      <c r="BR31" s="233"/>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24"/>
    </row>
    <row r="32" spans="1:131" ht="26.25" customHeight="1" x14ac:dyDescent="0.15">
      <c r="A32" s="236">
        <v>5</v>
      </c>
      <c r="B32" s="1017" t="s">
        <v>396</v>
      </c>
      <c r="C32" s="1018"/>
      <c r="D32" s="1018"/>
      <c r="E32" s="1018"/>
      <c r="F32" s="1018"/>
      <c r="G32" s="1018"/>
      <c r="H32" s="1018"/>
      <c r="I32" s="1018"/>
      <c r="J32" s="1018"/>
      <c r="K32" s="1018"/>
      <c r="L32" s="1018"/>
      <c r="M32" s="1018"/>
      <c r="N32" s="1018"/>
      <c r="O32" s="1018"/>
      <c r="P32" s="1019"/>
      <c r="Q32" s="1025">
        <v>36</v>
      </c>
      <c r="R32" s="1026"/>
      <c r="S32" s="1026"/>
      <c r="T32" s="1026"/>
      <c r="U32" s="1026"/>
      <c r="V32" s="1026">
        <v>26</v>
      </c>
      <c r="W32" s="1026"/>
      <c r="X32" s="1026"/>
      <c r="Y32" s="1026"/>
      <c r="Z32" s="1026"/>
      <c r="AA32" s="1026">
        <v>10</v>
      </c>
      <c r="AB32" s="1026"/>
      <c r="AC32" s="1026"/>
      <c r="AD32" s="1026"/>
      <c r="AE32" s="1027"/>
      <c r="AF32" s="1022">
        <v>9</v>
      </c>
      <c r="AG32" s="1023"/>
      <c r="AH32" s="1023"/>
      <c r="AI32" s="1023"/>
      <c r="AJ32" s="1024"/>
      <c r="AK32" s="967">
        <v>13</v>
      </c>
      <c r="AL32" s="958"/>
      <c r="AM32" s="958"/>
      <c r="AN32" s="958"/>
      <c r="AO32" s="958"/>
      <c r="AP32" s="958">
        <v>66</v>
      </c>
      <c r="AQ32" s="958"/>
      <c r="AR32" s="958"/>
      <c r="AS32" s="958"/>
      <c r="AT32" s="958"/>
      <c r="AU32" s="958">
        <v>58</v>
      </c>
      <c r="AV32" s="958"/>
      <c r="AW32" s="958"/>
      <c r="AX32" s="958"/>
      <c r="AY32" s="958"/>
      <c r="AZ32" s="1028"/>
      <c r="BA32" s="1028"/>
      <c r="BB32" s="1028"/>
      <c r="BC32" s="1028"/>
      <c r="BD32" s="1028"/>
      <c r="BE32" s="959" t="s">
        <v>395</v>
      </c>
      <c r="BF32" s="959"/>
      <c r="BG32" s="959"/>
      <c r="BH32" s="959"/>
      <c r="BI32" s="960"/>
      <c r="BJ32" s="226"/>
      <c r="BK32" s="226"/>
      <c r="BL32" s="226"/>
      <c r="BM32" s="226"/>
      <c r="BN32" s="226"/>
      <c r="BO32" s="235"/>
      <c r="BP32" s="235"/>
      <c r="BQ32" s="232">
        <v>26</v>
      </c>
      <c r="BR32" s="233"/>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24"/>
    </row>
    <row r="33" spans="1:131" ht="26.25" customHeight="1" x14ac:dyDescent="0.15">
      <c r="A33" s="236">
        <v>6</v>
      </c>
      <c r="B33" s="1017" t="s">
        <v>397</v>
      </c>
      <c r="C33" s="1018"/>
      <c r="D33" s="1018"/>
      <c r="E33" s="1018"/>
      <c r="F33" s="1018"/>
      <c r="G33" s="1018"/>
      <c r="H33" s="1018"/>
      <c r="I33" s="1018"/>
      <c r="J33" s="1018"/>
      <c r="K33" s="1018"/>
      <c r="L33" s="1018"/>
      <c r="M33" s="1018"/>
      <c r="N33" s="1018"/>
      <c r="O33" s="1018"/>
      <c r="P33" s="1019"/>
      <c r="Q33" s="1025">
        <v>34</v>
      </c>
      <c r="R33" s="1026"/>
      <c r="S33" s="1026"/>
      <c r="T33" s="1026"/>
      <c r="U33" s="1026"/>
      <c r="V33" s="1026">
        <v>13</v>
      </c>
      <c r="W33" s="1026"/>
      <c r="X33" s="1026"/>
      <c r="Y33" s="1026"/>
      <c r="Z33" s="1026"/>
      <c r="AA33" s="1026">
        <v>21</v>
      </c>
      <c r="AB33" s="1026"/>
      <c r="AC33" s="1026"/>
      <c r="AD33" s="1026"/>
      <c r="AE33" s="1027"/>
      <c r="AF33" s="1022">
        <v>21</v>
      </c>
      <c r="AG33" s="1023"/>
      <c r="AH33" s="1023"/>
      <c r="AI33" s="1023"/>
      <c r="AJ33" s="1024"/>
      <c r="AK33" s="967">
        <v>23</v>
      </c>
      <c r="AL33" s="958"/>
      <c r="AM33" s="958"/>
      <c r="AN33" s="958"/>
      <c r="AO33" s="958"/>
      <c r="AP33" s="958">
        <v>71</v>
      </c>
      <c r="AQ33" s="958"/>
      <c r="AR33" s="958"/>
      <c r="AS33" s="958"/>
      <c r="AT33" s="958"/>
      <c r="AU33" s="958">
        <v>56</v>
      </c>
      <c r="AV33" s="958"/>
      <c r="AW33" s="958"/>
      <c r="AX33" s="958"/>
      <c r="AY33" s="958"/>
      <c r="AZ33" s="1028"/>
      <c r="BA33" s="1028"/>
      <c r="BB33" s="1028"/>
      <c r="BC33" s="1028"/>
      <c r="BD33" s="1028"/>
      <c r="BE33" s="959" t="s">
        <v>395</v>
      </c>
      <c r="BF33" s="959"/>
      <c r="BG33" s="959"/>
      <c r="BH33" s="959"/>
      <c r="BI33" s="960"/>
      <c r="BJ33" s="226"/>
      <c r="BK33" s="226"/>
      <c r="BL33" s="226"/>
      <c r="BM33" s="226"/>
      <c r="BN33" s="226"/>
      <c r="BO33" s="235"/>
      <c r="BP33" s="235"/>
      <c r="BQ33" s="232">
        <v>27</v>
      </c>
      <c r="BR33" s="233"/>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24"/>
    </row>
    <row r="34" spans="1:131" ht="26.25" customHeight="1" x14ac:dyDescent="0.15">
      <c r="A34" s="236">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26"/>
      <c r="BK34" s="226"/>
      <c r="BL34" s="226"/>
      <c r="BM34" s="226"/>
      <c r="BN34" s="226"/>
      <c r="BO34" s="235"/>
      <c r="BP34" s="235"/>
      <c r="BQ34" s="232">
        <v>28</v>
      </c>
      <c r="BR34" s="233"/>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24"/>
    </row>
    <row r="35" spans="1:131" ht="26.25" customHeight="1" x14ac:dyDescent="0.15">
      <c r="A35" s="236">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26"/>
      <c r="BK35" s="226"/>
      <c r="BL35" s="226"/>
      <c r="BM35" s="226"/>
      <c r="BN35" s="226"/>
      <c r="BO35" s="235"/>
      <c r="BP35" s="235"/>
      <c r="BQ35" s="232">
        <v>29</v>
      </c>
      <c r="BR35" s="233"/>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24"/>
    </row>
    <row r="36" spans="1:131" ht="26.25" customHeight="1" x14ac:dyDescent="0.15">
      <c r="A36" s="236">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26"/>
      <c r="BK36" s="226"/>
      <c r="BL36" s="226"/>
      <c r="BM36" s="226"/>
      <c r="BN36" s="226"/>
      <c r="BO36" s="235"/>
      <c r="BP36" s="235"/>
      <c r="BQ36" s="232">
        <v>30</v>
      </c>
      <c r="BR36" s="233"/>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24"/>
    </row>
    <row r="37" spans="1:131" ht="26.25" customHeight="1" x14ac:dyDescent="0.15">
      <c r="A37" s="236">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26"/>
      <c r="BK37" s="226"/>
      <c r="BL37" s="226"/>
      <c r="BM37" s="226"/>
      <c r="BN37" s="226"/>
      <c r="BO37" s="235"/>
      <c r="BP37" s="235"/>
      <c r="BQ37" s="232">
        <v>31</v>
      </c>
      <c r="BR37" s="233"/>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24"/>
    </row>
    <row r="38" spans="1:131" ht="26.25" customHeight="1" x14ac:dyDescent="0.15">
      <c r="A38" s="236">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26"/>
      <c r="BK38" s="226"/>
      <c r="BL38" s="226"/>
      <c r="BM38" s="226"/>
      <c r="BN38" s="226"/>
      <c r="BO38" s="235"/>
      <c r="BP38" s="235"/>
      <c r="BQ38" s="232">
        <v>32</v>
      </c>
      <c r="BR38" s="233"/>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24"/>
    </row>
    <row r="39" spans="1:131" ht="26.25" customHeight="1" x14ac:dyDescent="0.15">
      <c r="A39" s="236">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26"/>
      <c r="BK39" s="226"/>
      <c r="BL39" s="226"/>
      <c r="BM39" s="226"/>
      <c r="BN39" s="226"/>
      <c r="BO39" s="235"/>
      <c r="BP39" s="235"/>
      <c r="BQ39" s="232">
        <v>33</v>
      </c>
      <c r="BR39" s="233"/>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24"/>
    </row>
    <row r="40" spans="1:131" ht="26.25" customHeight="1" x14ac:dyDescent="0.15">
      <c r="A40" s="232">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26"/>
      <c r="BK40" s="226"/>
      <c r="BL40" s="226"/>
      <c r="BM40" s="226"/>
      <c r="BN40" s="226"/>
      <c r="BO40" s="235"/>
      <c r="BP40" s="235"/>
      <c r="BQ40" s="232">
        <v>34</v>
      </c>
      <c r="BR40" s="233"/>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24"/>
    </row>
    <row r="41" spans="1:131" ht="26.25" customHeight="1" x14ac:dyDescent="0.15">
      <c r="A41" s="232">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26"/>
      <c r="BK41" s="226"/>
      <c r="BL41" s="226"/>
      <c r="BM41" s="226"/>
      <c r="BN41" s="226"/>
      <c r="BO41" s="235"/>
      <c r="BP41" s="235"/>
      <c r="BQ41" s="232">
        <v>35</v>
      </c>
      <c r="BR41" s="233"/>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24"/>
    </row>
    <row r="42" spans="1:131" ht="26.25" customHeight="1" x14ac:dyDescent="0.15">
      <c r="A42" s="232">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26"/>
      <c r="BK42" s="226"/>
      <c r="BL42" s="226"/>
      <c r="BM42" s="226"/>
      <c r="BN42" s="226"/>
      <c r="BO42" s="235"/>
      <c r="BP42" s="235"/>
      <c r="BQ42" s="232">
        <v>36</v>
      </c>
      <c r="BR42" s="233"/>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24"/>
    </row>
    <row r="43" spans="1:131" ht="26.25" customHeight="1" x14ac:dyDescent="0.15">
      <c r="A43" s="232">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26"/>
      <c r="BK43" s="226"/>
      <c r="BL43" s="226"/>
      <c r="BM43" s="226"/>
      <c r="BN43" s="226"/>
      <c r="BO43" s="235"/>
      <c r="BP43" s="235"/>
      <c r="BQ43" s="232">
        <v>37</v>
      </c>
      <c r="BR43" s="233"/>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24"/>
    </row>
    <row r="44" spans="1:131" ht="26.25" customHeight="1" x14ac:dyDescent="0.15">
      <c r="A44" s="232">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26"/>
      <c r="BK44" s="226"/>
      <c r="BL44" s="226"/>
      <c r="BM44" s="226"/>
      <c r="BN44" s="226"/>
      <c r="BO44" s="235"/>
      <c r="BP44" s="235"/>
      <c r="BQ44" s="232">
        <v>38</v>
      </c>
      <c r="BR44" s="233"/>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24"/>
    </row>
    <row r="45" spans="1:131" ht="26.25" customHeight="1" x14ac:dyDescent="0.15">
      <c r="A45" s="232">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26"/>
      <c r="BK45" s="226"/>
      <c r="BL45" s="226"/>
      <c r="BM45" s="226"/>
      <c r="BN45" s="226"/>
      <c r="BO45" s="235"/>
      <c r="BP45" s="235"/>
      <c r="BQ45" s="232">
        <v>39</v>
      </c>
      <c r="BR45" s="233"/>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24"/>
    </row>
    <row r="46" spans="1:131" ht="26.25" customHeight="1" x14ac:dyDescent="0.15">
      <c r="A46" s="232">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26"/>
      <c r="BK46" s="226"/>
      <c r="BL46" s="226"/>
      <c r="BM46" s="226"/>
      <c r="BN46" s="226"/>
      <c r="BO46" s="235"/>
      <c r="BP46" s="235"/>
      <c r="BQ46" s="232">
        <v>40</v>
      </c>
      <c r="BR46" s="233"/>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24"/>
    </row>
    <row r="47" spans="1:131" ht="26.25" customHeight="1" x14ac:dyDescent="0.15">
      <c r="A47" s="232">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26"/>
      <c r="BK47" s="226"/>
      <c r="BL47" s="226"/>
      <c r="BM47" s="226"/>
      <c r="BN47" s="226"/>
      <c r="BO47" s="235"/>
      <c r="BP47" s="235"/>
      <c r="BQ47" s="232">
        <v>41</v>
      </c>
      <c r="BR47" s="233"/>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24"/>
    </row>
    <row r="48" spans="1:131" ht="26.25" customHeight="1" x14ac:dyDescent="0.15">
      <c r="A48" s="232">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26"/>
      <c r="BK48" s="226"/>
      <c r="BL48" s="226"/>
      <c r="BM48" s="226"/>
      <c r="BN48" s="226"/>
      <c r="BO48" s="235"/>
      <c r="BP48" s="235"/>
      <c r="BQ48" s="232">
        <v>42</v>
      </c>
      <c r="BR48" s="233"/>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24"/>
    </row>
    <row r="49" spans="1:131" ht="26.25" customHeight="1" x14ac:dyDescent="0.15">
      <c r="A49" s="232">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26"/>
      <c r="BK49" s="226"/>
      <c r="BL49" s="226"/>
      <c r="BM49" s="226"/>
      <c r="BN49" s="226"/>
      <c r="BO49" s="235"/>
      <c r="BP49" s="235"/>
      <c r="BQ49" s="232">
        <v>43</v>
      </c>
      <c r="BR49" s="233"/>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24"/>
    </row>
    <row r="50" spans="1:131" ht="26.25" customHeight="1" x14ac:dyDescent="0.15">
      <c r="A50" s="232">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26"/>
      <c r="BK50" s="226"/>
      <c r="BL50" s="226"/>
      <c r="BM50" s="226"/>
      <c r="BN50" s="226"/>
      <c r="BO50" s="235"/>
      <c r="BP50" s="235"/>
      <c r="BQ50" s="232">
        <v>44</v>
      </c>
      <c r="BR50" s="233"/>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24"/>
    </row>
    <row r="51" spans="1:131" ht="26.25" customHeight="1" x14ac:dyDescent="0.15">
      <c r="A51" s="232">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26"/>
      <c r="BK51" s="226"/>
      <c r="BL51" s="226"/>
      <c r="BM51" s="226"/>
      <c r="BN51" s="226"/>
      <c r="BO51" s="235"/>
      <c r="BP51" s="235"/>
      <c r="BQ51" s="232">
        <v>45</v>
      </c>
      <c r="BR51" s="233"/>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24"/>
    </row>
    <row r="52" spans="1:131" ht="26.25" customHeight="1" x14ac:dyDescent="0.15">
      <c r="A52" s="232">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26"/>
      <c r="BK52" s="226"/>
      <c r="BL52" s="226"/>
      <c r="BM52" s="226"/>
      <c r="BN52" s="226"/>
      <c r="BO52" s="235"/>
      <c r="BP52" s="235"/>
      <c r="BQ52" s="232">
        <v>46</v>
      </c>
      <c r="BR52" s="233"/>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24"/>
    </row>
    <row r="53" spans="1:131" ht="26.25" customHeight="1" x14ac:dyDescent="0.15">
      <c r="A53" s="232">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26"/>
      <c r="BK53" s="226"/>
      <c r="BL53" s="226"/>
      <c r="BM53" s="226"/>
      <c r="BN53" s="226"/>
      <c r="BO53" s="235"/>
      <c r="BP53" s="235"/>
      <c r="BQ53" s="232">
        <v>47</v>
      </c>
      <c r="BR53" s="233"/>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24"/>
    </row>
    <row r="54" spans="1:131" ht="26.25" customHeight="1" x14ac:dyDescent="0.15">
      <c r="A54" s="232">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26"/>
      <c r="BK54" s="226"/>
      <c r="BL54" s="226"/>
      <c r="BM54" s="226"/>
      <c r="BN54" s="226"/>
      <c r="BO54" s="235"/>
      <c r="BP54" s="235"/>
      <c r="BQ54" s="232">
        <v>48</v>
      </c>
      <c r="BR54" s="233"/>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24"/>
    </row>
    <row r="55" spans="1:131" ht="26.25" customHeight="1" x14ac:dyDescent="0.15">
      <c r="A55" s="232">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26"/>
      <c r="BK55" s="226"/>
      <c r="BL55" s="226"/>
      <c r="BM55" s="226"/>
      <c r="BN55" s="226"/>
      <c r="BO55" s="235"/>
      <c r="BP55" s="235"/>
      <c r="BQ55" s="232">
        <v>49</v>
      </c>
      <c r="BR55" s="233"/>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24"/>
    </row>
    <row r="56" spans="1:131" ht="26.25" customHeight="1" x14ac:dyDescent="0.15">
      <c r="A56" s="232">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26"/>
      <c r="BK56" s="226"/>
      <c r="BL56" s="226"/>
      <c r="BM56" s="226"/>
      <c r="BN56" s="226"/>
      <c r="BO56" s="235"/>
      <c r="BP56" s="235"/>
      <c r="BQ56" s="232">
        <v>50</v>
      </c>
      <c r="BR56" s="233"/>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24"/>
    </row>
    <row r="57" spans="1:131" ht="26.25" customHeight="1" x14ac:dyDescent="0.15">
      <c r="A57" s="232">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26"/>
      <c r="BK57" s="226"/>
      <c r="BL57" s="226"/>
      <c r="BM57" s="226"/>
      <c r="BN57" s="226"/>
      <c r="BO57" s="235"/>
      <c r="BP57" s="235"/>
      <c r="BQ57" s="232">
        <v>51</v>
      </c>
      <c r="BR57" s="233"/>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24"/>
    </row>
    <row r="58" spans="1:131" ht="26.25" customHeight="1" x14ac:dyDescent="0.15">
      <c r="A58" s="232">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26"/>
      <c r="BK58" s="226"/>
      <c r="BL58" s="226"/>
      <c r="BM58" s="226"/>
      <c r="BN58" s="226"/>
      <c r="BO58" s="235"/>
      <c r="BP58" s="235"/>
      <c r="BQ58" s="232">
        <v>52</v>
      </c>
      <c r="BR58" s="233"/>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24"/>
    </row>
    <row r="59" spans="1:131" ht="26.25" customHeight="1" x14ac:dyDescent="0.15">
      <c r="A59" s="232">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26"/>
      <c r="BK59" s="226"/>
      <c r="BL59" s="226"/>
      <c r="BM59" s="226"/>
      <c r="BN59" s="226"/>
      <c r="BO59" s="235"/>
      <c r="BP59" s="235"/>
      <c r="BQ59" s="232">
        <v>53</v>
      </c>
      <c r="BR59" s="233"/>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24"/>
    </row>
    <row r="60" spans="1:131" ht="26.25" customHeight="1" x14ac:dyDescent="0.15">
      <c r="A60" s="232">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26"/>
      <c r="BK60" s="226"/>
      <c r="BL60" s="226"/>
      <c r="BM60" s="226"/>
      <c r="BN60" s="226"/>
      <c r="BO60" s="235"/>
      <c r="BP60" s="235"/>
      <c r="BQ60" s="232">
        <v>54</v>
      </c>
      <c r="BR60" s="233"/>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24"/>
    </row>
    <row r="61" spans="1:131" ht="26.25" customHeight="1" thickBot="1" x14ac:dyDescent="0.2">
      <c r="A61" s="232">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26"/>
      <c r="BK61" s="226"/>
      <c r="BL61" s="226"/>
      <c r="BM61" s="226"/>
      <c r="BN61" s="226"/>
      <c r="BO61" s="235"/>
      <c r="BP61" s="235"/>
      <c r="BQ61" s="232">
        <v>55</v>
      </c>
      <c r="BR61" s="233"/>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24"/>
    </row>
    <row r="62" spans="1:131" ht="26.25" customHeight="1" x14ac:dyDescent="0.15">
      <c r="A62" s="232">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398</v>
      </c>
      <c r="BK62" s="1015"/>
      <c r="BL62" s="1015"/>
      <c r="BM62" s="1015"/>
      <c r="BN62" s="1016"/>
      <c r="BO62" s="235"/>
      <c r="BP62" s="235"/>
      <c r="BQ62" s="232">
        <v>56</v>
      </c>
      <c r="BR62" s="233"/>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24"/>
    </row>
    <row r="63" spans="1:131" ht="26.25" customHeight="1" thickBot="1" x14ac:dyDescent="0.2">
      <c r="A63" s="234" t="s">
        <v>380</v>
      </c>
      <c r="B63" s="924" t="s">
        <v>399</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46</v>
      </c>
      <c r="AG63" s="946"/>
      <c r="AH63" s="946"/>
      <c r="AI63" s="946"/>
      <c r="AJ63" s="1009"/>
      <c r="AK63" s="1010"/>
      <c r="AL63" s="950"/>
      <c r="AM63" s="950"/>
      <c r="AN63" s="950"/>
      <c r="AO63" s="950"/>
      <c r="AP63" s="946">
        <v>777</v>
      </c>
      <c r="AQ63" s="946"/>
      <c r="AR63" s="946"/>
      <c r="AS63" s="946"/>
      <c r="AT63" s="946"/>
      <c r="AU63" s="946">
        <v>664</v>
      </c>
      <c r="AV63" s="946"/>
      <c r="AW63" s="946"/>
      <c r="AX63" s="946"/>
      <c r="AY63" s="946"/>
      <c r="AZ63" s="1004"/>
      <c r="BA63" s="1004"/>
      <c r="BB63" s="1004"/>
      <c r="BC63" s="1004"/>
      <c r="BD63" s="1004"/>
      <c r="BE63" s="947"/>
      <c r="BF63" s="947"/>
      <c r="BG63" s="947"/>
      <c r="BH63" s="947"/>
      <c r="BI63" s="948"/>
      <c r="BJ63" s="1005" t="s">
        <v>124</v>
      </c>
      <c r="BK63" s="940"/>
      <c r="BL63" s="940"/>
      <c r="BM63" s="940"/>
      <c r="BN63" s="1006"/>
      <c r="BO63" s="235"/>
      <c r="BP63" s="235"/>
      <c r="BQ63" s="232">
        <v>57</v>
      </c>
      <c r="BR63" s="233"/>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24"/>
    </row>
    <row r="65" spans="1:131" ht="26.25" customHeight="1" thickBot="1" x14ac:dyDescent="0.2">
      <c r="A65" s="226" t="s">
        <v>400</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24"/>
    </row>
    <row r="66" spans="1:131" ht="26.25" customHeight="1" x14ac:dyDescent="0.15">
      <c r="A66" s="982" t="s">
        <v>401</v>
      </c>
      <c r="B66" s="983"/>
      <c r="C66" s="983"/>
      <c r="D66" s="983"/>
      <c r="E66" s="983"/>
      <c r="F66" s="983"/>
      <c r="G66" s="983"/>
      <c r="H66" s="983"/>
      <c r="I66" s="983"/>
      <c r="J66" s="983"/>
      <c r="K66" s="983"/>
      <c r="L66" s="983"/>
      <c r="M66" s="983"/>
      <c r="N66" s="983"/>
      <c r="O66" s="983"/>
      <c r="P66" s="984"/>
      <c r="Q66" s="988" t="s">
        <v>384</v>
      </c>
      <c r="R66" s="989"/>
      <c r="S66" s="989"/>
      <c r="T66" s="989"/>
      <c r="U66" s="990"/>
      <c r="V66" s="988" t="s">
        <v>385</v>
      </c>
      <c r="W66" s="989"/>
      <c r="X66" s="989"/>
      <c r="Y66" s="989"/>
      <c r="Z66" s="990"/>
      <c r="AA66" s="988" t="s">
        <v>386</v>
      </c>
      <c r="AB66" s="989"/>
      <c r="AC66" s="989"/>
      <c r="AD66" s="989"/>
      <c r="AE66" s="990"/>
      <c r="AF66" s="994" t="s">
        <v>387</v>
      </c>
      <c r="AG66" s="995"/>
      <c r="AH66" s="995"/>
      <c r="AI66" s="995"/>
      <c r="AJ66" s="996"/>
      <c r="AK66" s="988" t="s">
        <v>388</v>
      </c>
      <c r="AL66" s="983"/>
      <c r="AM66" s="983"/>
      <c r="AN66" s="983"/>
      <c r="AO66" s="984"/>
      <c r="AP66" s="988" t="s">
        <v>389</v>
      </c>
      <c r="AQ66" s="989"/>
      <c r="AR66" s="989"/>
      <c r="AS66" s="989"/>
      <c r="AT66" s="990"/>
      <c r="AU66" s="988" t="s">
        <v>402</v>
      </c>
      <c r="AV66" s="989"/>
      <c r="AW66" s="989"/>
      <c r="AX66" s="989"/>
      <c r="AY66" s="990"/>
      <c r="AZ66" s="988" t="s">
        <v>367</v>
      </c>
      <c r="BA66" s="989"/>
      <c r="BB66" s="989"/>
      <c r="BC66" s="989"/>
      <c r="BD66" s="1002"/>
      <c r="BE66" s="235"/>
      <c r="BF66" s="235"/>
      <c r="BG66" s="235"/>
      <c r="BH66" s="235"/>
      <c r="BI66" s="235"/>
      <c r="BJ66" s="235"/>
      <c r="BK66" s="235"/>
      <c r="BL66" s="235"/>
      <c r="BM66" s="235"/>
      <c r="BN66" s="235"/>
      <c r="BO66" s="235"/>
      <c r="BP66" s="235"/>
      <c r="BQ66" s="232">
        <v>60</v>
      </c>
      <c r="BR66" s="237"/>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24"/>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35"/>
      <c r="BF67" s="235"/>
      <c r="BG67" s="235"/>
      <c r="BH67" s="235"/>
      <c r="BI67" s="235"/>
      <c r="BJ67" s="235"/>
      <c r="BK67" s="235"/>
      <c r="BL67" s="235"/>
      <c r="BM67" s="235"/>
      <c r="BN67" s="235"/>
      <c r="BO67" s="235"/>
      <c r="BP67" s="235"/>
      <c r="BQ67" s="232">
        <v>61</v>
      </c>
      <c r="BR67" s="237"/>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24"/>
    </row>
    <row r="68" spans="1:131" ht="26.25" customHeight="1" thickTop="1" x14ac:dyDescent="0.15">
      <c r="A68" s="230">
        <v>1</v>
      </c>
      <c r="B68" s="972" t="s">
        <v>555</v>
      </c>
      <c r="C68" s="973"/>
      <c r="D68" s="973"/>
      <c r="E68" s="973"/>
      <c r="F68" s="973"/>
      <c r="G68" s="973"/>
      <c r="H68" s="973"/>
      <c r="I68" s="973"/>
      <c r="J68" s="973"/>
      <c r="K68" s="973"/>
      <c r="L68" s="973"/>
      <c r="M68" s="973"/>
      <c r="N68" s="973"/>
      <c r="O68" s="973"/>
      <c r="P68" s="974"/>
      <c r="Q68" s="975">
        <v>7224</v>
      </c>
      <c r="R68" s="969"/>
      <c r="S68" s="969"/>
      <c r="T68" s="969"/>
      <c r="U68" s="969"/>
      <c r="V68" s="969">
        <v>7063</v>
      </c>
      <c r="W68" s="969"/>
      <c r="X68" s="969"/>
      <c r="Y68" s="969"/>
      <c r="Z68" s="969"/>
      <c r="AA68" s="969">
        <v>161</v>
      </c>
      <c r="AB68" s="969"/>
      <c r="AC68" s="969"/>
      <c r="AD68" s="969"/>
      <c r="AE68" s="969"/>
      <c r="AF68" s="969">
        <v>161</v>
      </c>
      <c r="AG68" s="969"/>
      <c r="AH68" s="969"/>
      <c r="AI68" s="969"/>
      <c r="AJ68" s="969"/>
      <c r="AK68" s="969">
        <v>414</v>
      </c>
      <c r="AL68" s="969"/>
      <c r="AM68" s="969"/>
      <c r="AN68" s="969"/>
      <c r="AO68" s="969"/>
      <c r="AP68" s="969">
        <v>9031</v>
      </c>
      <c r="AQ68" s="969"/>
      <c r="AR68" s="969"/>
      <c r="AS68" s="969"/>
      <c r="AT68" s="969"/>
      <c r="AU68" s="969"/>
      <c r="AV68" s="969"/>
      <c r="AW68" s="969"/>
      <c r="AX68" s="969"/>
      <c r="AY68" s="969"/>
      <c r="AZ68" s="970"/>
      <c r="BA68" s="970"/>
      <c r="BB68" s="970"/>
      <c r="BC68" s="970"/>
      <c r="BD68" s="971"/>
      <c r="BE68" s="235"/>
      <c r="BF68" s="235"/>
      <c r="BG68" s="235"/>
      <c r="BH68" s="235"/>
      <c r="BI68" s="235"/>
      <c r="BJ68" s="235"/>
      <c r="BK68" s="235"/>
      <c r="BL68" s="235"/>
      <c r="BM68" s="235"/>
      <c r="BN68" s="235"/>
      <c r="BO68" s="235"/>
      <c r="BP68" s="235"/>
      <c r="BQ68" s="232">
        <v>62</v>
      </c>
      <c r="BR68" s="237"/>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24"/>
    </row>
    <row r="69" spans="1:131" ht="26.25" customHeight="1" x14ac:dyDescent="0.15">
      <c r="A69" s="232">
        <v>2</v>
      </c>
      <c r="B69" s="961" t="s">
        <v>556</v>
      </c>
      <c r="C69" s="962"/>
      <c r="D69" s="962"/>
      <c r="E69" s="962"/>
      <c r="F69" s="962"/>
      <c r="G69" s="962"/>
      <c r="H69" s="962"/>
      <c r="I69" s="962"/>
      <c r="J69" s="962"/>
      <c r="K69" s="962"/>
      <c r="L69" s="962"/>
      <c r="M69" s="962"/>
      <c r="N69" s="962"/>
      <c r="O69" s="962"/>
      <c r="P69" s="963"/>
      <c r="Q69" s="964">
        <v>559</v>
      </c>
      <c r="R69" s="958"/>
      <c r="S69" s="958"/>
      <c r="T69" s="958"/>
      <c r="U69" s="958"/>
      <c r="V69" s="958">
        <v>527</v>
      </c>
      <c r="W69" s="958"/>
      <c r="X69" s="958"/>
      <c r="Y69" s="958"/>
      <c r="Z69" s="958"/>
      <c r="AA69" s="958">
        <v>32</v>
      </c>
      <c r="AB69" s="958"/>
      <c r="AC69" s="958"/>
      <c r="AD69" s="958"/>
      <c r="AE69" s="958"/>
      <c r="AF69" s="958">
        <v>1620</v>
      </c>
      <c r="AG69" s="958"/>
      <c r="AH69" s="958"/>
      <c r="AI69" s="958"/>
      <c r="AJ69" s="958"/>
      <c r="AK69" s="958"/>
      <c r="AL69" s="958"/>
      <c r="AM69" s="958"/>
      <c r="AN69" s="958"/>
      <c r="AO69" s="958"/>
      <c r="AP69" s="958">
        <v>283</v>
      </c>
      <c r="AQ69" s="958"/>
      <c r="AR69" s="958"/>
      <c r="AS69" s="958"/>
      <c r="AT69" s="958"/>
      <c r="AU69" s="958"/>
      <c r="AV69" s="958"/>
      <c r="AW69" s="958"/>
      <c r="AX69" s="958"/>
      <c r="AY69" s="958"/>
      <c r="AZ69" s="959"/>
      <c r="BA69" s="959"/>
      <c r="BB69" s="959"/>
      <c r="BC69" s="959"/>
      <c r="BD69" s="960"/>
      <c r="BE69" s="235"/>
      <c r="BF69" s="235"/>
      <c r="BG69" s="235"/>
      <c r="BH69" s="235"/>
      <c r="BI69" s="235"/>
      <c r="BJ69" s="235"/>
      <c r="BK69" s="235"/>
      <c r="BL69" s="235"/>
      <c r="BM69" s="235"/>
      <c r="BN69" s="235"/>
      <c r="BO69" s="235"/>
      <c r="BP69" s="235"/>
      <c r="BQ69" s="232">
        <v>63</v>
      </c>
      <c r="BR69" s="237"/>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24"/>
    </row>
    <row r="70" spans="1:131" ht="26.25" customHeight="1" x14ac:dyDescent="0.15">
      <c r="A70" s="232">
        <v>3</v>
      </c>
      <c r="B70" s="961" t="s">
        <v>557</v>
      </c>
      <c r="C70" s="962"/>
      <c r="D70" s="962"/>
      <c r="E70" s="962"/>
      <c r="F70" s="962"/>
      <c r="G70" s="962"/>
      <c r="H70" s="962"/>
      <c r="I70" s="962"/>
      <c r="J70" s="962"/>
      <c r="K70" s="962"/>
      <c r="L70" s="962"/>
      <c r="M70" s="962"/>
      <c r="N70" s="962"/>
      <c r="O70" s="962"/>
      <c r="P70" s="963"/>
      <c r="Q70" s="964">
        <v>7299</v>
      </c>
      <c r="R70" s="958"/>
      <c r="S70" s="958"/>
      <c r="T70" s="958"/>
      <c r="U70" s="958"/>
      <c r="V70" s="958">
        <v>4954</v>
      </c>
      <c r="W70" s="958"/>
      <c r="X70" s="958"/>
      <c r="Y70" s="958"/>
      <c r="Z70" s="958"/>
      <c r="AA70" s="958">
        <v>2345</v>
      </c>
      <c r="AB70" s="958"/>
      <c r="AC70" s="958"/>
      <c r="AD70" s="958"/>
      <c r="AE70" s="958"/>
      <c r="AF70" s="958"/>
      <c r="AG70" s="958"/>
      <c r="AH70" s="958"/>
      <c r="AI70" s="958"/>
      <c r="AJ70" s="958"/>
      <c r="AK70" s="958">
        <v>14</v>
      </c>
      <c r="AL70" s="958"/>
      <c r="AM70" s="958"/>
      <c r="AN70" s="958"/>
      <c r="AO70" s="958"/>
      <c r="AP70" s="958"/>
      <c r="AQ70" s="958"/>
      <c r="AR70" s="958"/>
      <c r="AS70" s="958"/>
      <c r="AT70" s="958"/>
      <c r="AU70" s="958"/>
      <c r="AV70" s="958"/>
      <c r="AW70" s="958"/>
      <c r="AX70" s="958"/>
      <c r="AY70" s="958"/>
      <c r="AZ70" s="959"/>
      <c r="BA70" s="959"/>
      <c r="BB70" s="959"/>
      <c r="BC70" s="959"/>
      <c r="BD70" s="960"/>
      <c r="BE70" s="235"/>
      <c r="BF70" s="235"/>
      <c r="BG70" s="235"/>
      <c r="BH70" s="235"/>
      <c r="BI70" s="235"/>
      <c r="BJ70" s="235"/>
      <c r="BK70" s="235"/>
      <c r="BL70" s="235"/>
      <c r="BM70" s="235"/>
      <c r="BN70" s="235"/>
      <c r="BO70" s="235"/>
      <c r="BP70" s="235"/>
      <c r="BQ70" s="232">
        <v>64</v>
      </c>
      <c r="BR70" s="237"/>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24"/>
    </row>
    <row r="71" spans="1:131" ht="26.25" customHeight="1" x14ac:dyDescent="0.15">
      <c r="A71" s="232">
        <v>4</v>
      </c>
      <c r="B71" s="961" t="s">
        <v>558</v>
      </c>
      <c r="C71" s="962"/>
      <c r="D71" s="962"/>
      <c r="E71" s="962"/>
      <c r="F71" s="962"/>
      <c r="G71" s="962"/>
      <c r="H71" s="962"/>
      <c r="I71" s="962"/>
      <c r="J71" s="962"/>
      <c r="K71" s="962"/>
      <c r="L71" s="962"/>
      <c r="M71" s="962"/>
      <c r="N71" s="962"/>
      <c r="O71" s="962"/>
      <c r="P71" s="963"/>
      <c r="Q71" s="964">
        <v>1438</v>
      </c>
      <c r="R71" s="958"/>
      <c r="S71" s="958"/>
      <c r="T71" s="958"/>
      <c r="U71" s="958"/>
      <c r="V71" s="958">
        <v>1437</v>
      </c>
      <c r="W71" s="958"/>
      <c r="X71" s="958"/>
      <c r="Y71" s="958"/>
      <c r="Z71" s="958"/>
      <c r="AA71" s="958">
        <v>1</v>
      </c>
      <c r="AB71" s="958"/>
      <c r="AC71" s="958"/>
      <c r="AD71" s="958"/>
      <c r="AE71" s="958"/>
      <c r="AF71" s="958"/>
      <c r="AG71" s="958"/>
      <c r="AH71" s="958"/>
      <c r="AI71" s="958"/>
      <c r="AJ71" s="958"/>
      <c r="AK71" s="958"/>
      <c r="AL71" s="958"/>
      <c r="AM71" s="958"/>
      <c r="AN71" s="958"/>
      <c r="AO71" s="958"/>
      <c r="AP71" s="958"/>
      <c r="AQ71" s="958"/>
      <c r="AR71" s="958"/>
      <c r="AS71" s="958"/>
      <c r="AT71" s="958"/>
      <c r="AU71" s="958"/>
      <c r="AV71" s="958"/>
      <c r="AW71" s="958"/>
      <c r="AX71" s="958"/>
      <c r="AY71" s="958"/>
      <c r="AZ71" s="959"/>
      <c r="BA71" s="959"/>
      <c r="BB71" s="959"/>
      <c r="BC71" s="959"/>
      <c r="BD71" s="960"/>
      <c r="BE71" s="235"/>
      <c r="BF71" s="235"/>
      <c r="BG71" s="235"/>
      <c r="BH71" s="235"/>
      <c r="BI71" s="235"/>
      <c r="BJ71" s="235"/>
      <c r="BK71" s="235"/>
      <c r="BL71" s="235"/>
      <c r="BM71" s="235"/>
      <c r="BN71" s="235"/>
      <c r="BO71" s="235"/>
      <c r="BP71" s="235"/>
      <c r="BQ71" s="232">
        <v>65</v>
      </c>
      <c r="BR71" s="237"/>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24"/>
    </row>
    <row r="72" spans="1:131" ht="26.25" customHeight="1" x14ac:dyDescent="0.15">
      <c r="A72" s="232">
        <v>5</v>
      </c>
      <c r="B72" s="961" t="s">
        <v>559</v>
      </c>
      <c r="C72" s="962"/>
      <c r="D72" s="962"/>
      <c r="E72" s="962"/>
      <c r="F72" s="962"/>
      <c r="G72" s="962"/>
      <c r="H72" s="962"/>
      <c r="I72" s="962"/>
      <c r="J72" s="962"/>
      <c r="K72" s="962"/>
      <c r="L72" s="962"/>
      <c r="M72" s="962"/>
      <c r="N72" s="962"/>
      <c r="O72" s="962"/>
      <c r="P72" s="963"/>
      <c r="Q72" s="964">
        <v>1</v>
      </c>
      <c r="R72" s="958"/>
      <c r="S72" s="958"/>
      <c r="T72" s="958"/>
      <c r="U72" s="958"/>
      <c r="V72" s="958"/>
      <c r="W72" s="958"/>
      <c r="X72" s="958"/>
      <c r="Y72" s="958"/>
      <c r="Z72" s="958"/>
      <c r="AA72" s="958">
        <v>1</v>
      </c>
      <c r="AB72" s="958"/>
      <c r="AC72" s="958"/>
      <c r="AD72" s="958"/>
      <c r="AE72" s="958"/>
      <c r="AF72" s="958"/>
      <c r="AG72" s="958"/>
      <c r="AH72" s="958"/>
      <c r="AI72" s="958"/>
      <c r="AJ72" s="958"/>
      <c r="AK72" s="958"/>
      <c r="AL72" s="958"/>
      <c r="AM72" s="958"/>
      <c r="AN72" s="958"/>
      <c r="AO72" s="958"/>
      <c r="AP72" s="958"/>
      <c r="AQ72" s="958"/>
      <c r="AR72" s="958"/>
      <c r="AS72" s="958"/>
      <c r="AT72" s="958"/>
      <c r="AU72" s="958"/>
      <c r="AV72" s="958"/>
      <c r="AW72" s="958"/>
      <c r="AX72" s="958"/>
      <c r="AY72" s="958"/>
      <c r="AZ72" s="959"/>
      <c r="BA72" s="959"/>
      <c r="BB72" s="959"/>
      <c r="BC72" s="959"/>
      <c r="BD72" s="960"/>
      <c r="BE72" s="235"/>
      <c r="BF72" s="235"/>
      <c r="BG72" s="235"/>
      <c r="BH72" s="235"/>
      <c r="BI72" s="235"/>
      <c r="BJ72" s="235"/>
      <c r="BK72" s="235"/>
      <c r="BL72" s="235"/>
      <c r="BM72" s="235"/>
      <c r="BN72" s="235"/>
      <c r="BO72" s="235"/>
      <c r="BP72" s="235"/>
      <c r="BQ72" s="232">
        <v>66</v>
      </c>
      <c r="BR72" s="237"/>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24"/>
    </row>
    <row r="73" spans="1:131" ht="26.25" customHeight="1" x14ac:dyDescent="0.15">
      <c r="A73" s="232">
        <v>6</v>
      </c>
      <c r="B73" s="961" t="s">
        <v>560</v>
      </c>
      <c r="C73" s="962"/>
      <c r="D73" s="962"/>
      <c r="E73" s="962"/>
      <c r="F73" s="962"/>
      <c r="G73" s="962"/>
      <c r="H73" s="962"/>
      <c r="I73" s="962"/>
      <c r="J73" s="962"/>
      <c r="K73" s="962"/>
      <c r="L73" s="962"/>
      <c r="M73" s="962"/>
      <c r="N73" s="962"/>
      <c r="O73" s="962"/>
      <c r="P73" s="963"/>
      <c r="Q73" s="964">
        <v>49</v>
      </c>
      <c r="R73" s="958"/>
      <c r="S73" s="958"/>
      <c r="T73" s="958"/>
      <c r="U73" s="958"/>
      <c r="V73" s="958">
        <v>27</v>
      </c>
      <c r="W73" s="958"/>
      <c r="X73" s="958"/>
      <c r="Y73" s="958"/>
      <c r="Z73" s="958"/>
      <c r="AA73" s="958">
        <v>22</v>
      </c>
      <c r="AB73" s="958"/>
      <c r="AC73" s="958"/>
      <c r="AD73" s="958"/>
      <c r="AE73" s="958"/>
      <c r="AF73" s="958"/>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235"/>
      <c r="BF73" s="235"/>
      <c r="BG73" s="235"/>
      <c r="BH73" s="235"/>
      <c r="BI73" s="235"/>
      <c r="BJ73" s="235"/>
      <c r="BK73" s="235"/>
      <c r="BL73" s="235"/>
      <c r="BM73" s="235"/>
      <c r="BN73" s="235"/>
      <c r="BO73" s="235"/>
      <c r="BP73" s="235"/>
      <c r="BQ73" s="232">
        <v>67</v>
      </c>
      <c r="BR73" s="237"/>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24"/>
    </row>
    <row r="74" spans="1:131" ht="26.25" customHeight="1" x14ac:dyDescent="0.15">
      <c r="A74" s="232">
        <v>7</v>
      </c>
      <c r="B74" s="961" t="s">
        <v>561</v>
      </c>
      <c r="C74" s="962"/>
      <c r="D74" s="962"/>
      <c r="E74" s="962"/>
      <c r="F74" s="962"/>
      <c r="G74" s="962"/>
      <c r="H74" s="962"/>
      <c r="I74" s="962"/>
      <c r="J74" s="962"/>
      <c r="K74" s="962"/>
      <c r="L74" s="962"/>
      <c r="M74" s="962"/>
      <c r="N74" s="962"/>
      <c r="O74" s="962"/>
      <c r="P74" s="963"/>
      <c r="Q74" s="964">
        <v>67</v>
      </c>
      <c r="R74" s="958"/>
      <c r="S74" s="958"/>
      <c r="T74" s="958"/>
      <c r="U74" s="958"/>
      <c r="V74" s="958">
        <v>66</v>
      </c>
      <c r="W74" s="958"/>
      <c r="X74" s="958"/>
      <c r="Y74" s="958"/>
      <c r="Z74" s="958"/>
      <c r="AA74" s="958">
        <v>1</v>
      </c>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35"/>
      <c r="BF74" s="235"/>
      <c r="BG74" s="235"/>
      <c r="BH74" s="235"/>
      <c r="BI74" s="235"/>
      <c r="BJ74" s="235"/>
      <c r="BK74" s="235"/>
      <c r="BL74" s="235"/>
      <c r="BM74" s="235"/>
      <c r="BN74" s="235"/>
      <c r="BO74" s="235"/>
      <c r="BP74" s="235"/>
      <c r="BQ74" s="232">
        <v>68</v>
      </c>
      <c r="BR74" s="237"/>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24"/>
    </row>
    <row r="75" spans="1:131" ht="26.25" customHeight="1" x14ac:dyDescent="0.15">
      <c r="A75" s="232">
        <v>8</v>
      </c>
      <c r="B75" s="961" t="s">
        <v>562</v>
      </c>
      <c r="C75" s="962"/>
      <c r="D75" s="962"/>
      <c r="E75" s="962"/>
      <c r="F75" s="962"/>
      <c r="G75" s="962"/>
      <c r="H75" s="962"/>
      <c r="I75" s="962"/>
      <c r="J75" s="962"/>
      <c r="K75" s="962"/>
      <c r="L75" s="962"/>
      <c r="M75" s="962"/>
      <c r="N75" s="962"/>
      <c r="O75" s="962"/>
      <c r="P75" s="963"/>
      <c r="Q75" s="965">
        <v>1280</v>
      </c>
      <c r="R75" s="966"/>
      <c r="S75" s="966"/>
      <c r="T75" s="966"/>
      <c r="U75" s="967"/>
      <c r="V75" s="968">
        <v>1222</v>
      </c>
      <c r="W75" s="966"/>
      <c r="X75" s="966"/>
      <c r="Y75" s="966"/>
      <c r="Z75" s="967"/>
      <c r="AA75" s="968">
        <v>58</v>
      </c>
      <c r="AB75" s="966"/>
      <c r="AC75" s="966"/>
      <c r="AD75" s="966"/>
      <c r="AE75" s="967"/>
      <c r="AF75" s="968">
        <v>58</v>
      </c>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35"/>
      <c r="BF75" s="235"/>
      <c r="BG75" s="235"/>
      <c r="BH75" s="235"/>
      <c r="BI75" s="235"/>
      <c r="BJ75" s="235"/>
      <c r="BK75" s="235"/>
      <c r="BL75" s="235"/>
      <c r="BM75" s="235"/>
      <c r="BN75" s="235"/>
      <c r="BO75" s="235"/>
      <c r="BP75" s="235"/>
      <c r="BQ75" s="232">
        <v>69</v>
      </c>
      <c r="BR75" s="237"/>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24"/>
    </row>
    <row r="76" spans="1:131" ht="26.25" customHeight="1" x14ac:dyDescent="0.15">
      <c r="A76" s="232">
        <v>9</v>
      </c>
      <c r="B76" s="961" t="s">
        <v>563</v>
      </c>
      <c r="C76" s="962"/>
      <c r="D76" s="962"/>
      <c r="E76" s="962"/>
      <c r="F76" s="962"/>
      <c r="G76" s="962"/>
      <c r="H76" s="962"/>
      <c r="I76" s="962"/>
      <c r="J76" s="962"/>
      <c r="K76" s="962"/>
      <c r="L76" s="962"/>
      <c r="M76" s="962"/>
      <c r="N76" s="962"/>
      <c r="O76" s="962"/>
      <c r="P76" s="963"/>
      <c r="Q76" s="965">
        <v>261159</v>
      </c>
      <c r="R76" s="966"/>
      <c r="S76" s="966"/>
      <c r="T76" s="966"/>
      <c r="U76" s="967"/>
      <c r="V76" s="968">
        <v>254522</v>
      </c>
      <c r="W76" s="966"/>
      <c r="X76" s="966"/>
      <c r="Y76" s="966"/>
      <c r="Z76" s="967"/>
      <c r="AA76" s="968">
        <v>6637</v>
      </c>
      <c r="AB76" s="966"/>
      <c r="AC76" s="966"/>
      <c r="AD76" s="966"/>
      <c r="AE76" s="967"/>
      <c r="AF76" s="968">
        <v>6336</v>
      </c>
      <c r="AG76" s="966"/>
      <c r="AH76" s="966"/>
      <c r="AI76" s="966"/>
      <c r="AJ76" s="967"/>
      <c r="AK76" s="968">
        <v>983</v>
      </c>
      <c r="AL76" s="966"/>
      <c r="AM76" s="966"/>
      <c r="AN76" s="966"/>
      <c r="AO76" s="967"/>
      <c r="AP76" s="968"/>
      <c r="AQ76" s="966"/>
      <c r="AR76" s="966"/>
      <c r="AS76" s="966"/>
      <c r="AT76" s="967"/>
      <c r="AU76" s="968"/>
      <c r="AV76" s="966"/>
      <c r="AW76" s="966"/>
      <c r="AX76" s="966"/>
      <c r="AY76" s="967"/>
      <c r="AZ76" s="959"/>
      <c r="BA76" s="959"/>
      <c r="BB76" s="959"/>
      <c r="BC76" s="959"/>
      <c r="BD76" s="960"/>
      <c r="BE76" s="235"/>
      <c r="BF76" s="235"/>
      <c r="BG76" s="235"/>
      <c r="BH76" s="235"/>
      <c r="BI76" s="235"/>
      <c r="BJ76" s="235"/>
      <c r="BK76" s="235"/>
      <c r="BL76" s="235"/>
      <c r="BM76" s="235"/>
      <c r="BN76" s="235"/>
      <c r="BO76" s="235"/>
      <c r="BP76" s="235"/>
      <c r="BQ76" s="232">
        <v>70</v>
      </c>
      <c r="BR76" s="237"/>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24"/>
    </row>
    <row r="77" spans="1:131" ht="26.25" customHeight="1" x14ac:dyDescent="0.15">
      <c r="A77" s="232">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35"/>
      <c r="BF77" s="235"/>
      <c r="BG77" s="235"/>
      <c r="BH77" s="235"/>
      <c r="BI77" s="235"/>
      <c r="BJ77" s="235"/>
      <c r="BK77" s="235"/>
      <c r="BL77" s="235"/>
      <c r="BM77" s="235"/>
      <c r="BN77" s="235"/>
      <c r="BO77" s="235"/>
      <c r="BP77" s="235"/>
      <c r="BQ77" s="232">
        <v>71</v>
      </c>
      <c r="BR77" s="237"/>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24"/>
    </row>
    <row r="78" spans="1:131" ht="26.25" customHeight="1" x14ac:dyDescent="0.15">
      <c r="A78" s="232">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35"/>
      <c r="BF78" s="235"/>
      <c r="BG78" s="235"/>
      <c r="BH78" s="235"/>
      <c r="BI78" s="235"/>
      <c r="BJ78" s="224"/>
      <c r="BK78" s="224"/>
      <c r="BL78" s="224"/>
      <c r="BM78" s="224"/>
      <c r="BN78" s="224"/>
      <c r="BO78" s="235"/>
      <c r="BP78" s="235"/>
      <c r="BQ78" s="232">
        <v>72</v>
      </c>
      <c r="BR78" s="237"/>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24"/>
    </row>
    <row r="79" spans="1:131" ht="26.25" customHeight="1" x14ac:dyDescent="0.15">
      <c r="A79" s="232">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35"/>
      <c r="BF79" s="235"/>
      <c r="BG79" s="235"/>
      <c r="BH79" s="235"/>
      <c r="BI79" s="235"/>
      <c r="BJ79" s="224"/>
      <c r="BK79" s="224"/>
      <c r="BL79" s="224"/>
      <c r="BM79" s="224"/>
      <c r="BN79" s="224"/>
      <c r="BO79" s="235"/>
      <c r="BP79" s="235"/>
      <c r="BQ79" s="232">
        <v>73</v>
      </c>
      <c r="BR79" s="237"/>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24"/>
    </row>
    <row r="80" spans="1:131" ht="26.25" customHeight="1" x14ac:dyDescent="0.15">
      <c r="A80" s="232">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35"/>
      <c r="BF80" s="235"/>
      <c r="BG80" s="235"/>
      <c r="BH80" s="235"/>
      <c r="BI80" s="235"/>
      <c r="BJ80" s="235"/>
      <c r="BK80" s="235"/>
      <c r="BL80" s="235"/>
      <c r="BM80" s="235"/>
      <c r="BN80" s="235"/>
      <c r="BO80" s="235"/>
      <c r="BP80" s="235"/>
      <c r="BQ80" s="232">
        <v>74</v>
      </c>
      <c r="BR80" s="237"/>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24"/>
    </row>
    <row r="81" spans="1:131" ht="26.25" customHeight="1" x14ac:dyDescent="0.15">
      <c r="A81" s="232">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35"/>
      <c r="BF81" s="235"/>
      <c r="BG81" s="235"/>
      <c r="BH81" s="235"/>
      <c r="BI81" s="235"/>
      <c r="BJ81" s="235"/>
      <c r="BK81" s="235"/>
      <c r="BL81" s="235"/>
      <c r="BM81" s="235"/>
      <c r="BN81" s="235"/>
      <c r="BO81" s="235"/>
      <c r="BP81" s="235"/>
      <c r="BQ81" s="232">
        <v>75</v>
      </c>
      <c r="BR81" s="237"/>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24"/>
    </row>
    <row r="82" spans="1:131" ht="26.25" customHeight="1" x14ac:dyDescent="0.15">
      <c r="A82" s="232">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35"/>
      <c r="BF82" s="235"/>
      <c r="BG82" s="235"/>
      <c r="BH82" s="235"/>
      <c r="BI82" s="235"/>
      <c r="BJ82" s="235"/>
      <c r="BK82" s="235"/>
      <c r="BL82" s="235"/>
      <c r="BM82" s="235"/>
      <c r="BN82" s="235"/>
      <c r="BO82" s="235"/>
      <c r="BP82" s="235"/>
      <c r="BQ82" s="232">
        <v>76</v>
      </c>
      <c r="BR82" s="237"/>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24"/>
    </row>
    <row r="83" spans="1:131" ht="26.25" customHeight="1" x14ac:dyDescent="0.15">
      <c r="A83" s="232">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35"/>
      <c r="BF83" s="235"/>
      <c r="BG83" s="235"/>
      <c r="BH83" s="235"/>
      <c r="BI83" s="235"/>
      <c r="BJ83" s="235"/>
      <c r="BK83" s="235"/>
      <c r="BL83" s="235"/>
      <c r="BM83" s="235"/>
      <c r="BN83" s="235"/>
      <c r="BO83" s="235"/>
      <c r="BP83" s="235"/>
      <c r="BQ83" s="232">
        <v>77</v>
      </c>
      <c r="BR83" s="237"/>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24"/>
    </row>
    <row r="84" spans="1:131" ht="26.25" customHeight="1" x14ac:dyDescent="0.15">
      <c r="A84" s="232">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35"/>
      <c r="BF84" s="235"/>
      <c r="BG84" s="235"/>
      <c r="BH84" s="235"/>
      <c r="BI84" s="235"/>
      <c r="BJ84" s="235"/>
      <c r="BK84" s="235"/>
      <c r="BL84" s="235"/>
      <c r="BM84" s="235"/>
      <c r="BN84" s="235"/>
      <c r="BO84" s="235"/>
      <c r="BP84" s="235"/>
      <c r="BQ84" s="232">
        <v>78</v>
      </c>
      <c r="BR84" s="237"/>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24"/>
    </row>
    <row r="85" spans="1:131" ht="26.25" customHeight="1" x14ac:dyDescent="0.15">
      <c r="A85" s="232">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35"/>
      <c r="BF85" s="235"/>
      <c r="BG85" s="235"/>
      <c r="BH85" s="235"/>
      <c r="BI85" s="235"/>
      <c r="BJ85" s="235"/>
      <c r="BK85" s="235"/>
      <c r="BL85" s="235"/>
      <c r="BM85" s="235"/>
      <c r="BN85" s="235"/>
      <c r="BO85" s="235"/>
      <c r="BP85" s="235"/>
      <c r="BQ85" s="232">
        <v>79</v>
      </c>
      <c r="BR85" s="237"/>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24"/>
    </row>
    <row r="86" spans="1:131" ht="26.25" customHeight="1" x14ac:dyDescent="0.15">
      <c r="A86" s="232">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35"/>
      <c r="BF86" s="235"/>
      <c r="BG86" s="235"/>
      <c r="BH86" s="235"/>
      <c r="BI86" s="235"/>
      <c r="BJ86" s="235"/>
      <c r="BK86" s="235"/>
      <c r="BL86" s="235"/>
      <c r="BM86" s="235"/>
      <c r="BN86" s="235"/>
      <c r="BO86" s="235"/>
      <c r="BP86" s="235"/>
      <c r="BQ86" s="232">
        <v>80</v>
      </c>
      <c r="BR86" s="237"/>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24"/>
    </row>
    <row r="87" spans="1:131" ht="26.25" customHeight="1" x14ac:dyDescent="0.15">
      <c r="A87" s="238">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35"/>
      <c r="BF87" s="235"/>
      <c r="BG87" s="235"/>
      <c r="BH87" s="235"/>
      <c r="BI87" s="235"/>
      <c r="BJ87" s="235"/>
      <c r="BK87" s="235"/>
      <c r="BL87" s="235"/>
      <c r="BM87" s="235"/>
      <c r="BN87" s="235"/>
      <c r="BO87" s="235"/>
      <c r="BP87" s="235"/>
      <c r="BQ87" s="232">
        <v>81</v>
      </c>
      <c r="BR87" s="237"/>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24"/>
    </row>
    <row r="88" spans="1:131" ht="26.25" customHeight="1" thickBot="1" x14ac:dyDescent="0.2">
      <c r="A88" s="234" t="s">
        <v>380</v>
      </c>
      <c r="B88" s="924" t="s">
        <v>403</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8175</v>
      </c>
      <c r="AG88" s="946"/>
      <c r="AH88" s="946"/>
      <c r="AI88" s="946"/>
      <c r="AJ88" s="946"/>
      <c r="AK88" s="950"/>
      <c r="AL88" s="950"/>
      <c r="AM88" s="950"/>
      <c r="AN88" s="950"/>
      <c r="AO88" s="950"/>
      <c r="AP88" s="946">
        <v>9314</v>
      </c>
      <c r="AQ88" s="946"/>
      <c r="AR88" s="946"/>
      <c r="AS88" s="946"/>
      <c r="AT88" s="946"/>
      <c r="AU88" s="946"/>
      <c r="AV88" s="946"/>
      <c r="AW88" s="946"/>
      <c r="AX88" s="946"/>
      <c r="AY88" s="946"/>
      <c r="AZ88" s="947"/>
      <c r="BA88" s="947"/>
      <c r="BB88" s="947"/>
      <c r="BC88" s="947"/>
      <c r="BD88" s="948"/>
      <c r="BE88" s="235"/>
      <c r="BF88" s="235"/>
      <c r="BG88" s="235"/>
      <c r="BH88" s="235"/>
      <c r="BI88" s="235"/>
      <c r="BJ88" s="235"/>
      <c r="BK88" s="235"/>
      <c r="BL88" s="235"/>
      <c r="BM88" s="235"/>
      <c r="BN88" s="235"/>
      <c r="BO88" s="235"/>
      <c r="BP88" s="235"/>
      <c r="BQ88" s="232">
        <v>82</v>
      </c>
      <c r="BR88" s="237"/>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380</v>
      </c>
      <c r="BR102" s="924" t="s">
        <v>404</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65</v>
      </c>
      <c r="CS102" s="940"/>
      <c r="CT102" s="940"/>
      <c r="CU102" s="940"/>
      <c r="CV102" s="941"/>
      <c r="CW102" s="939">
        <v>13</v>
      </c>
      <c r="CX102" s="940"/>
      <c r="CY102" s="940"/>
      <c r="CZ102" s="940"/>
      <c r="DA102" s="941"/>
      <c r="DB102" s="939">
        <v>26</v>
      </c>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7" t="s">
        <v>405</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8" t="s">
        <v>406</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407</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408</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29" t="s">
        <v>409</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410</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24" customFormat="1" ht="26.25" customHeight="1" x14ac:dyDescent="0.15">
      <c r="A109" s="882" t="s">
        <v>411</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412</v>
      </c>
      <c r="AB109" s="883"/>
      <c r="AC109" s="883"/>
      <c r="AD109" s="883"/>
      <c r="AE109" s="884"/>
      <c r="AF109" s="885" t="s">
        <v>413</v>
      </c>
      <c r="AG109" s="883"/>
      <c r="AH109" s="883"/>
      <c r="AI109" s="883"/>
      <c r="AJ109" s="884"/>
      <c r="AK109" s="885" t="s">
        <v>297</v>
      </c>
      <c r="AL109" s="883"/>
      <c r="AM109" s="883"/>
      <c r="AN109" s="883"/>
      <c r="AO109" s="884"/>
      <c r="AP109" s="885" t="s">
        <v>414</v>
      </c>
      <c r="AQ109" s="883"/>
      <c r="AR109" s="883"/>
      <c r="AS109" s="883"/>
      <c r="AT109" s="916"/>
      <c r="AU109" s="882" t="s">
        <v>411</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412</v>
      </c>
      <c r="BR109" s="883"/>
      <c r="BS109" s="883"/>
      <c r="BT109" s="883"/>
      <c r="BU109" s="884"/>
      <c r="BV109" s="885" t="s">
        <v>413</v>
      </c>
      <c r="BW109" s="883"/>
      <c r="BX109" s="883"/>
      <c r="BY109" s="883"/>
      <c r="BZ109" s="884"/>
      <c r="CA109" s="885" t="s">
        <v>297</v>
      </c>
      <c r="CB109" s="883"/>
      <c r="CC109" s="883"/>
      <c r="CD109" s="883"/>
      <c r="CE109" s="884"/>
      <c r="CF109" s="923" t="s">
        <v>414</v>
      </c>
      <c r="CG109" s="923"/>
      <c r="CH109" s="923"/>
      <c r="CI109" s="923"/>
      <c r="CJ109" s="923"/>
      <c r="CK109" s="885" t="s">
        <v>415</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412</v>
      </c>
      <c r="DH109" s="883"/>
      <c r="DI109" s="883"/>
      <c r="DJ109" s="883"/>
      <c r="DK109" s="884"/>
      <c r="DL109" s="885" t="s">
        <v>413</v>
      </c>
      <c r="DM109" s="883"/>
      <c r="DN109" s="883"/>
      <c r="DO109" s="883"/>
      <c r="DP109" s="884"/>
      <c r="DQ109" s="885" t="s">
        <v>297</v>
      </c>
      <c r="DR109" s="883"/>
      <c r="DS109" s="883"/>
      <c r="DT109" s="883"/>
      <c r="DU109" s="884"/>
      <c r="DV109" s="885" t="s">
        <v>414</v>
      </c>
      <c r="DW109" s="883"/>
      <c r="DX109" s="883"/>
      <c r="DY109" s="883"/>
      <c r="DZ109" s="916"/>
    </row>
    <row r="110" spans="1:131" s="224" customFormat="1" ht="26.25" customHeight="1" x14ac:dyDescent="0.15">
      <c r="A110" s="796" t="s">
        <v>416</v>
      </c>
      <c r="B110" s="797"/>
      <c r="C110" s="797"/>
      <c r="D110" s="797"/>
      <c r="E110" s="797"/>
      <c r="F110" s="797"/>
      <c r="G110" s="797"/>
      <c r="H110" s="797"/>
      <c r="I110" s="797"/>
      <c r="J110" s="797"/>
      <c r="K110" s="797"/>
      <c r="L110" s="797"/>
      <c r="M110" s="797"/>
      <c r="N110" s="797"/>
      <c r="O110" s="797"/>
      <c r="P110" s="797"/>
      <c r="Q110" s="797"/>
      <c r="R110" s="797"/>
      <c r="S110" s="797"/>
      <c r="T110" s="797"/>
      <c r="U110" s="797"/>
      <c r="V110" s="797"/>
      <c r="W110" s="797"/>
      <c r="X110" s="797"/>
      <c r="Y110" s="797"/>
      <c r="Z110" s="798"/>
      <c r="AA110" s="875">
        <v>280230</v>
      </c>
      <c r="AB110" s="876"/>
      <c r="AC110" s="876"/>
      <c r="AD110" s="876"/>
      <c r="AE110" s="877"/>
      <c r="AF110" s="878">
        <v>367112</v>
      </c>
      <c r="AG110" s="876"/>
      <c r="AH110" s="876"/>
      <c r="AI110" s="876"/>
      <c r="AJ110" s="877"/>
      <c r="AK110" s="878">
        <v>419843</v>
      </c>
      <c r="AL110" s="876"/>
      <c r="AM110" s="876"/>
      <c r="AN110" s="876"/>
      <c r="AO110" s="877"/>
      <c r="AP110" s="879">
        <v>35.6</v>
      </c>
      <c r="AQ110" s="880"/>
      <c r="AR110" s="880"/>
      <c r="AS110" s="880"/>
      <c r="AT110" s="881"/>
      <c r="AU110" s="917" t="s">
        <v>71</v>
      </c>
      <c r="AV110" s="918"/>
      <c r="AW110" s="918"/>
      <c r="AX110" s="918"/>
      <c r="AY110" s="918"/>
      <c r="AZ110" s="847" t="s">
        <v>417</v>
      </c>
      <c r="BA110" s="797"/>
      <c r="BB110" s="797"/>
      <c r="BC110" s="797"/>
      <c r="BD110" s="797"/>
      <c r="BE110" s="797"/>
      <c r="BF110" s="797"/>
      <c r="BG110" s="797"/>
      <c r="BH110" s="797"/>
      <c r="BI110" s="797"/>
      <c r="BJ110" s="797"/>
      <c r="BK110" s="797"/>
      <c r="BL110" s="797"/>
      <c r="BM110" s="797"/>
      <c r="BN110" s="797"/>
      <c r="BO110" s="797"/>
      <c r="BP110" s="798"/>
      <c r="BQ110" s="848">
        <v>3777673</v>
      </c>
      <c r="BR110" s="829"/>
      <c r="BS110" s="829"/>
      <c r="BT110" s="829"/>
      <c r="BU110" s="829"/>
      <c r="BV110" s="829">
        <v>3613785</v>
      </c>
      <c r="BW110" s="829"/>
      <c r="BX110" s="829"/>
      <c r="BY110" s="829"/>
      <c r="BZ110" s="829"/>
      <c r="CA110" s="829">
        <v>3585519</v>
      </c>
      <c r="CB110" s="829"/>
      <c r="CC110" s="829"/>
      <c r="CD110" s="829"/>
      <c r="CE110" s="829"/>
      <c r="CF110" s="853">
        <v>304.39999999999998</v>
      </c>
      <c r="CG110" s="854"/>
      <c r="CH110" s="854"/>
      <c r="CI110" s="854"/>
      <c r="CJ110" s="854"/>
      <c r="CK110" s="913" t="s">
        <v>418</v>
      </c>
      <c r="CL110" s="806"/>
      <c r="CM110" s="847" t="s">
        <v>419</v>
      </c>
      <c r="CN110" s="797"/>
      <c r="CO110" s="797"/>
      <c r="CP110" s="797"/>
      <c r="CQ110" s="797"/>
      <c r="CR110" s="797"/>
      <c r="CS110" s="797"/>
      <c r="CT110" s="797"/>
      <c r="CU110" s="797"/>
      <c r="CV110" s="797"/>
      <c r="CW110" s="797"/>
      <c r="CX110" s="797"/>
      <c r="CY110" s="797"/>
      <c r="CZ110" s="797"/>
      <c r="DA110" s="797"/>
      <c r="DB110" s="797"/>
      <c r="DC110" s="797"/>
      <c r="DD110" s="797"/>
      <c r="DE110" s="797"/>
      <c r="DF110" s="798"/>
      <c r="DG110" s="848" t="s">
        <v>124</v>
      </c>
      <c r="DH110" s="829"/>
      <c r="DI110" s="829"/>
      <c r="DJ110" s="829"/>
      <c r="DK110" s="829"/>
      <c r="DL110" s="829" t="s">
        <v>124</v>
      </c>
      <c r="DM110" s="829"/>
      <c r="DN110" s="829"/>
      <c r="DO110" s="829"/>
      <c r="DP110" s="829"/>
      <c r="DQ110" s="829" t="s">
        <v>124</v>
      </c>
      <c r="DR110" s="829"/>
      <c r="DS110" s="829"/>
      <c r="DT110" s="829"/>
      <c r="DU110" s="829"/>
      <c r="DV110" s="830" t="s">
        <v>124</v>
      </c>
      <c r="DW110" s="830"/>
      <c r="DX110" s="830"/>
      <c r="DY110" s="830"/>
      <c r="DZ110" s="831"/>
    </row>
    <row r="111" spans="1:131" s="224" customFormat="1" ht="26.25" customHeight="1" x14ac:dyDescent="0.15">
      <c r="A111" s="761" t="s">
        <v>420</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124</v>
      </c>
      <c r="AB111" s="906"/>
      <c r="AC111" s="906"/>
      <c r="AD111" s="906"/>
      <c r="AE111" s="907"/>
      <c r="AF111" s="908" t="s">
        <v>124</v>
      </c>
      <c r="AG111" s="906"/>
      <c r="AH111" s="906"/>
      <c r="AI111" s="906"/>
      <c r="AJ111" s="907"/>
      <c r="AK111" s="908" t="s">
        <v>124</v>
      </c>
      <c r="AL111" s="906"/>
      <c r="AM111" s="906"/>
      <c r="AN111" s="906"/>
      <c r="AO111" s="907"/>
      <c r="AP111" s="909" t="s">
        <v>124</v>
      </c>
      <c r="AQ111" s="910"/>
      <c r="AR111" s="910"/>
      <c r="AS111" s="910"/>
      <c r="AT111" s="911"/>
      <c r="AU111" s="919"/>
      <c r="AV111" s="920"/>
      <c r="AW111" s="920"/>
      <c r="AX111" s="920"/>
      <c r="AY111" s="920"/>
      <c r="AZ111" s="804" t="s">
        <v>421</v>
      </c>
      <c r="BA111" s="739"/>
      <c r="BB111" s="739"/>
      <c r="BC111" s="739"/>
      <c r="BD111" s="739"/>
      <c r="BE111" s="739"/>
      <c r="BF111" s="739"/>
      <c r="BG111" s="739"/>
      <c r="BH111" s="739"/>
      <c r="BI111" s="739"/>
      <c r="BJ111" s="739"/>
      <c r="BK111" s="739"/>
      <c r="BL111" s="739"/>
      <c r="BM111" s="739"/>
      <c r="BN111" s="739"/>
      <c r="BO111" s="739"/>
      <c r="BP111" s="740"/>
      <c r="BQ111" s="776" t="s">
        <v>124</v>
      </c>
      <c r="BR111" s="777"/>
      <c r="BS111" s="777"/>
      <c r="BT111" s="777"/>
      <c r="BU111" s="777"/>
      <c r="BV111" s="777" t="s">
        <v>124</v>
      </c>
      <c r="BW111" s="777"/>
      <c r="BX111" s="777"/>
      <c r="BY111" s="777"/>
      <c r="BZ111" s="777"/>
      <c r="CA111" s="777" t="s">
        <v>124</v>
      </c>
      <c r="CB111" s="777"/>
      <c r="CC111" s="777"/>
      <c r="CD111" s="777"/>
      <c r="CE111" s="777"/>
      <c r="CF111" s="862" t="s">
        <v>124</v>
      </c>
      <c r="CG111" s="863"/>
      <c r="CH111" s="863"/>
      <c r="CI111" s="863"/>
      <c r="CJ111" s="863"/>
      <c r="CK111" s="914"/>
      <c r="CL111" s="808"/>
      <c r="CM111" s="804" t="s">
        <v>422</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776" t="s">
        <v>124</v>
      </c>
      <c r="DH111" s="777"/>
      <c r="DI111" s="777"/>
      <c r="DJ111" s="777"/>
      <c r="DK111" s="777"/>
      <c r="DL111" s="777" t="s">
        <v>124</v>
      </c>
      <c r="DM111" s="777"/>
      <c r="DN111" s="777"/>
      <c r="DO111" s="777"/>
      <c r="DP111" s="777"/>
      <c r="DQ111" s="777" t="s">
        <v>124</v>
      </c>
      <c r="DR111" s="777"/>
      <c r="DS111" s="777"/>
      <c r="DT111" s="777"/>
      <c r="DU111" s="777"/>
      <c r="DV111" s="783" t="s">
        <v>124</v>
      </c>
      <c r="DW111" s="783"/>
      <c r="DX111" s="783"/>
      <c r="DY111" s="783"/>
      <c r="DZ111" s="784"/>
    </row>
    <row r="112" spans="1:131" s="224" customFormat="1" ht="26.25" customHeight="1" x14ac:dyDescent="0.15">
      <c r="A112" s="899" t="s">
        <v>423</v>
      </c>
      <c r="B112" s="900"/>
      <c r="C112" s="739" t="s">
        <v>424</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124</v>
      </c>
      <c r="AB112" s="767"/>
      <c r="AC112" s="767"/>
      <c r="AD112" s="767"/>
      <c r="AE112" s="768"/>
      <c r="AF112" s="769" t="s">
        <v>124</v>
      </c>
      <c r="AG112" s="767"/>
      <c r="AH112" s="767"/>
      <c r="AI112" s="767"/>
      <c r="AJ112" s="768"/>
      <c r="AK112" s="769" t="s">
        <v>124</v>
      </c>
      <c r="AL112" s="767"/>
      <c r="AM112" s="767"/>
      <c r="AN112" s="767"/>
      <c r="AO112" s="768"/>
      <c r="AP112" s="811" t="s">
        <v>124</v>
      </c>
      <c r="AQ112" s="812"/>
      <c r="AR112" s="812"/>
      <c r="AS112" s="812"/>
      <c r="AT112" s="813"/>
      <c r="AU112" s="919"/>
      <c r="AV112" s="920"/>
      <c r="AW112" s="920"/>
      <c r="AX112" s="920"/>
      <c r="AY112" s="920"/>
      <c r="AZ112" s="804" t="s">
        <v>425</v>
      </c>
      <c r="BA112" s="739"/>
      <c r="BB112" s="739"/>
      <c r="BC112" s="739"/>
      <c r="BD112" s="739"/>
      <c r="BE112" s="739"/>
      <c r="BF112" s="739"/>
      <c r="BG112" s="739"/>
      <c r="BH112" s="739"/>
      <c r="BI112" s="739"/>
      <c r="BJ112" s="739"/>
      <c r="BK112" s="739"/>
      <c r="BL112" s="739"/>
      <c r="BM112" s="739"/>
      <c r="BN112" s="739"/>
      <c r="BO112" s="739"/>
      <c r="BP112" s="740"/>
      <c r="BQ112" s="776">
        <v>588791</v>
      </c>
      <c r="BR112" s="777"/>
      <c r="BS112" s="777"/>
      <c r="BT112" s="777"/>
      <c r="BU112" s="777"/>
      <c r="BV112" s="777">
        <v>562418</v>
      </c>
      <c r="BW112" s="777"/>
      <c r="BX112" s="777"/>
      <c r="BY112" s="777"/>
      <c r="BZ112" s="777"/>
      <c r="CA112" s="777">
        <v>663924</v>
      </c>
      <c r="CB112" s="777"/>
      <c r="CC112" s="777"/>
      <c r="CD112" s="777"/>
      <c r="CE112" s="777"/>
      <c r="CF112" s="862">
        <v>56.4</v>
      </c>
      <c r="CG112" s="863"/>
      <c r="CH112" s="863"/>
      <c r="CI112" s="863"/>
      <c r="CJ112" s="863"/>
      <c r="CK112" s="914"/>
      <c r="CL112" s="808"/>
      <c r="CM112" s="804" t="s">
        <v>426</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776" t="s">
        <v>124</v>
      </c>
      <c r="DH112" s="777"/>
      <c r="DI112" s="777"/>
      <c r="DJ112" s="777"/>
      <c r="DK112" s="777"/>
      <c r="DL112" s="777" t="s">
        <v>124</v>
      </c>
      <c r="DM112" s="777"/>
      <c r="DN112" s="777"/>
      <c r="DO112" s="777"/>
      <c r="DP112" s="777"/>
      <c r="DQ112" s="777" t="s">
        <v>124</v>
      </c>
      <c r="DR112" s="777"/>
      <c r="DS112" s="777"/>
      <c r="DT112" s="777"/>
      <c r="DU112" s="777"/>
      <c r="DV112" s="783" t="s">
        <v>124</v>
      </c>
      <c r="DW112" s="783"/>
      <c r="DX112" s="783"/>
      <c r="DY112" s="783"/>
      <c r="DZ112" s="784"/>
    </row>
    <row r="113" spans="1:130" s="224" customFormat="1" ht="26.25" customHeight="1" x14ac:dyDescent="0.15">
      <c r="A113" s="901"/>
      <c r="B113" s="902"/>
      <c r="C113" s="739" t="s">
        <v>427</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61942</v>
      </c>
      <c r="AB113" s="906"/>
      <c r="AC113" s="906"/>
      <c r="AD113" s="906"/>
      <c r="AE113" s="907"/>
      <c r="AF113" s="908">
        <v>72537</v>
      </c>
      <c r="AG113" s="906"/>
      <c r="AH113" s="906"/>
      <c r="AI113" s="906"/>
      <c r="AJ113" s="907"/>
      <c r="AK113" s="908">
        <v>86522</v>
      </c>
      <c r="AL113" s="906"/>
      <c r="AM113" s="906"/>
      <c r="AN113" s="906"/>
      <c r="AO113" s="907"/>
      <c r="AP113" s="909">
        <v>7.3</v>
      </c>
      <c r="AQ113" s="910"/>
      <c r="AR113" s="910"/>
      <c r="AS113" s="910"/>
      <c r="AT113" s="911"/>
      <c r="AU113" s="919"/>
      <c r="AV113" s="920"/>
      <c r="AW113" s="920"/>
      <c r="AX113" s="920"/>
      <c r="AY113" s="920"/>
      <c r="AZ113" s="804" t="s">
        <v>428</v>
      </c>
      <c r="BA113" s="739"/>
      <c r="BB113" s="739"/>
      <c r="BC113" s="739"/>
      <c r="BD113" s="739"/>
      <c r="BE113" s="739"/>
      <c r="BF113" s="739"/>
      <c r="BG113" s="739"/>
      <c r="BH113" s="739"/>
      <c r="BI113" s="739"/>
      <c r="BJ113" s="739"/>
      <c r="BK113" s="739"/>
      <c r="BL113" s="739"/>
      <c r="BM113" s="739"/>
      <c r="BN113" s="739"/>
      <c r="BO113" s="739"/>
      <c r="BP113" s="740"/>
      <c r="BQ113" s="776">
        <v>5575</v>
      </c>
      <c r="BR113" s="777"/>
      <c r="BS113" s="777"/>
      <c r="BT113" s="777"/>
      <c r="BU113" s="777"/>
      <c r="BV113" s="777">
        <v>4671</v>
      </c>
      <c r="BW113" s="777"/>
      <c r="BX113" s="777"/>
      <c r="BY113" s="777"/>
      <c r="BZ113" s="777"/>
      <c r="CA113" s="777">
        <v>9180</v>
      </c>
      <c r="CB113" s="777"/>
      <c r="CC113" s="777"/>
      <c r="CD113" s="777"/>
      <c r="CE113" s="777"/>
      <c r="CF113" s="862">
        <v>0.8</v>
      </c>
      <c r="CG113" s="863"/>
      <c r="CH113" s="863"/>
      <c r="CI113" s="863"/>
      <c r="CJ113" s="863"/>
      <c r="CK113" s="914"/>
      <c r="CL113" s="808"/>
      <c r="CM113" s="804" t="s">
        <v>429</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124</v>
      </c>
      <c r="DH113" s="767"/>
      <c r="DI113" s="767"/>
      <c r="DJ113" s="767"/>
      <c r="DK113" s="768"/>
      <c r="DL113" s="769" t="s">
        <v>124</v>
      </c>
      <c r="DM113" s="767"/>
      <c r="DN113" s="767"/>
      <c r="DO113" s="767"/>
      <c r="DP113" s="768"/>
      <c r="DQ113" s="769" t="s">
        <v>124</v>
      </c>
      <c r="DR113" s="767"/>
      <c r="DS113" s="767"/>
      <c r="DT113" s="767"/>
      <c r="DU113" s="768"/>
      <c r="DV113" s="811" t="s">
        <v>124</v>
      </c>
      <c r="DW113" s="812"/>
      <c r="DX113" s="812"/>
      <c r="DY113" s="812"/>
      <c r="DZ113" s="813"/>
    </row>
    <row r="114" spans="1:130" s="224" customFormat="1" ht="26.25" customHeight="1" x14ac:dyDescent="0.15">
      <c r="A114" s="901"/>
      <c r="B114" s="902"/>
      <c r="C114" s="739" t="s">
        <v>430</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5575</v>
      </c>
      <c r="AB114" s="767"/>
      <c r="AC114" s="767"/>
      <c r="AD114" s="767"/>
      <c r="AE114" s="768"/>
      <c r="AF114" s="769">
        <v>4671</v>
      </c>
      <c r="AG114" s="767"/>
      <c r="AH114" s="767"/>
      <c r="AI114" s="767"/>
      <c r="AJ114" s="768"/>
      <c r="AK114" s="769">
        <v>9180</v>
      </c>
      <c r="AL114" s="767"/>
      <c r="AM114" s="767"/>
      <c r="AN114" s="767"/>
      <c r="AO114" s="768"/>
      <c r="AP114" s="811">
        <v>0.8</v>
      </c>
      <c r="AQ114" s="812"/>
      <c r="AR114" s="812"/>
      <c r="AS114" s="812"/>
      <c r="AT114" s="813"/>
      <c r="AU114" s="919"/>
      <c r="AV114" s="920"/>
      <c r="AW114" s="920"/>
      <c r="AX114" s="920"/>
      <c r="AY114" s="920"/>
      <c r="AZ114" s="804" t="s">
        <v>431</v>
      </c>
      <c r="BA114" s="739"/>
      <c r="BB114" s="739"/>
      <c r="BC114" s="739"/>
      <c r="BD114" s="739"/>
      <c r="BE114" s="739"/>
      <c r="BF114" s="739"/>
      <c r="BG114" s="739"/>
      <c r="BH114" s="739"/>
      <c r="BI114" s="739"/>
      <c r="BJ114" s="739"/>
      <c r="BK114" s="739"/>
      <c r="BL114" s="739"/>
      <c r="BM114" s="739"/>
      <c r="BN114" s="739"/>
      <c r="BO114" s="739"/>
      <c r="BP114" s="740"/>
      <c r="BQ114" s="776">
        <v>183736</v>
      </c>
      <c r="BR114" s="777"/>
      <c r="BS114" s="777"/>
      <c r="BT114" s="777"/>
      <c r="BU114" s="777"/>
      <c r="BV114" s="777">
        <v>168037</v>
      </c>
      <c r="BW114" s="777"/>
      <c r="BX114" s="777"/>
      <c r="BY114" s="777"/>
      <c r="BZ114" s="777"/>
      <c r="CA114" s="777">
        <v>190233</v>
      </c>
      <c r="CB114" s="777"/>
      <c r="CC114" s="777"/>
      <c r="CD114" s="777"/>
      <c r="CE114" s="777"/>
      <c r="CF114" s="862">
        <v>16.100000000000001</v>
      </c>
      <c r="CG114" s="863"/>
      <c r="CH114" s="863"/>
      <c r="CI114" s="863"/>
      <c r="CJ114" s="863"/>
      <c r="CK114" s="914"/>
      <c r="CL114" s="808"/>
      <c r="CM114" s="804" t="s">
        <v>432</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124</v>
      </c>
      <c r="DH114" s="767"/>
      <c r="DI114" s="767"/>
      <c r="DJ114" s="767"/>
      <c r="DK114" s="768"/>
      <c r="DL114" s="769" t="s">
        <v>124</v>
      </c>
      <c r="DM114" s="767"/>
      <c r="DN114" s="767"/>
      <c r="DO114" s="767"/>
      <c r="DP114" s="768"/>
      <c r="DQ114" s="769" t="s">
        <v>124</v>
      </c>
      <c r="DR114" s="767"/>
      <c r="DS114" s="767"/>
      <c r="DT114" s="767"/>
      <c r="DU114" s="768"/>
      <c r="DV114" s="811" t="s">
        <v>124</v>
      </c>
      <c r="DW114" s="812"/>
      <c r="DX114" s="812"/>
      <c r="DY114" s="812"/>
      <c r="DZ114" s="813"/>
    </row>
    <row r="115" spans="1:130" s="224" customFormat="1" ht="26.25" customHeight="1" x14ac:dyDescent="0.15">
      <c r="A115" s="901"/>
      <c r="B115" s="902"/>
      <c r="C115" s="739" t="s">
        <v>433</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124</v>
      </c>
      <c r="AB115" s="906"/>
      <c r="AC115" s="906"/>
      <c r="AD115" s="906"/>
      <c r="AE115" s="907"/>
      <c r="AF115" s="908" t="s">
        <v>124</v>
      </c>
      <c r="AG115" s="906"/>
      <c r="AH115" s="906"/>
      <c r="AI115" s="906"/>
      <c r="AJ115" s="907"/>
      <c r="AK115" s="908" t="s">
        <v>124</v>
      </c>
      <c r="AL115" s="906"/>
      <c r="AM115" s="906"/>
      <c r="AN115" s="906"/>
      <c r="AO115" s="907"/>
      <c r="AP115" s="909" t="s">
        <v>124</v>
      </c>
      <c r="AQ115" s="910"/>
      <c r="AR115" s="910"/>
      <c r="AS115" s="910"/>
      <c r="AT115" s="911"/>
      <c r="AU115" s="919"/>
      <c r="AV115" s="920"/>
      <c r="AW115" s="920"/>
      <c r="AX115" s="920"/>
      <c r="AY115" s="920"/>
      <c r="AZ115" s="804" t="s">
        <v>434</v>
      </c>
      <c r="BA115" s="739"/>
      <c r="BB115" s="739"/>
      <c r="BC115" s="739"/>
      <c r="BD115" s="739"/>
      <c r="BE115" s="739"/>
      <c r="BF115" s="739"/>
      <c r="BG115" s="739"/>
      <c r="BH115" s="739"/>
      <c r="BI115" s="739"/>
      <c r="BJ115" s="739"/>
      <c r="BK115" s="739"/>
      <c r="BL115" s="739"/>
      <c r="BM115" s="739"/>
      <c r="BN115" s="739"/>
      <c r="BO115" s="739"/>
      <c r="BP115" s="740"/>
      <c r="BQ115" s="776" t="s">
        <v>124</v>
      </c>
      <c r="BR115" s="777"/>
      <c r="BS115" s="777"/>
      <c r="BT115" s="777"/>
      <c r="BU115" s="777"/>
      <c r="BV115" s="777" t="s">
        <v>124</v>
      </c>
      <c r="BW115" s="777"/>
      <c r="BX115" s="777"/>
      <c r="BY115" s="777"/>
      <c r="BZ115" s="777"/>
      <c r="CA115" s="777" t="s">
        <v>124</v>
      </c>
      <c r="CB115" s="777"/>
      <c r="CC115" s="777"/>
      <c r="CD115" s="777"/>
      <c r="CE115" s="777"/>
      <c r="CF115" s="862" t="s">
        <v>124</v>
      </c>
      <c r="CG115" s="863"/>
      <c r="CH115" s="863"/>
      <c r="CI115" s="863"/>
      <c r="CJ115" s="863"/>
      <c r="CK115" s="914"/>
      <c r="CL115" s="808"/>
      <c r="CM115" s="804" t="s">
        <v>435</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124</v>
      </c>
      <c r="DH115" s="767"/>
      <c r="DI115" s="767"/>
      <c r="DJ115" s="767"/>
      <c r="DK115" s="768"/>
      <c r="DL115" s="769" t="s">
        <v>124</v>
      </c>
      <c r="DM115" s="767"/>
      <c r="DN115" s="767"/>
      <c r="DO115" s="767"/>
      <c r="DP115" s="768"/>
      <c r="DQ115" s="769" t="s">
        <v>124</v>
      </c>
      <c r="DR115" s="767"/>
      <c r="DS115" s="767"/>
      <c r="DT115" s="767"/>
      <c r="DU115" s="768"/>
      <c r="DV115" s="811" t="s">
        <v>124</v>
      </c>
      <c r="DW115" s="812"/>
      <c r="DX115" s="812"/>
      <c r="DY115" s="812"/>
      <c r="DZ115" s="813"/>
    </row>
    <row r="116" spans="1:130" s="224" customFormat="1" ht="26.25" customHeight="1" x14ac:dyDescent="0.15">
      <c r="A116" s="903"/>
      <c r="B116" s="904"/>
      <c r="C116" s="826" t="s">
        <v>436</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124</v>
      </c>
      <c r="AB116" s="767"/>
      <c r="AC116" s="767"/>
      <c r="AD116" s="767"/>
      <c r="AE116" s="768"/>
      <c r="AF116" s="769" t="s">
        <v>124</v>
      </c>
      <c r="AG116" s="767"/>
      <c r="AH116" s="767"/>
      <c r="AI116" s="767"/>
      <c r="AJ116" s="768"/>
      <c r="AK116" s="769" t="s">
        <v>124</v>
      </c>
      <c r="AL116" s="767"/>
      <c r="AM116" s="767"/>
      <c r="AN116" s="767"/>
      <c r="AO116" s="768"/>
      <c r="AP116" s="811" t="s">
        <v>124</v>
      </c>
      <c r="AQ116" s="812"/>
      <c r="AR116" s="812"/>
      <c r="AS116" s="812"/>
      <c r="AT116" s="813"/>
      <c r="AU116" s="919"/>
      <c r="AV116" s="920"/>
      <c r="AW116" s="920"/>
      <c r="AX116" s="920"/>
      <c r="AY116" s="920"/>
      <c r="AZ116" s="896" t="s">
        <v>437</v>
      </c>
      <c r="BA116" s="897"/>
      <c r="BB116" s="897"/>
      <c r="BC116" s="897"/>
      <c r="BD116" s="897"/>
      <c r="BE116" s="897"/>
      <c r="BF116" s="897"/>
      <c r="BG116" s="897"/>
      <c r="BH116" s="897"/>
      <c r="BI116" s="897"/>
      <c r="BJ116" s="897"/>
      <c r="BK116" s="897"/>
      <c r="BL116" s="897"/>
      <c r="BM116" s="897"/>
      <c r="BN116" s="897"/>
      <c r="BO116" s="897"/>
      <c r="BP116" s="898"/>
      <c r="BQ116" s="776" t="s">
        <v>124</v>
      </c>
      <c r="BR116" s="777"/>
      <c r="BS116" s="777"/>
      <c r="BT116" s="777"/>
      <c r="BU116" s="777"/>
      <c r="BV116" s="777" t="s">
        <v>124</v>
      </c>
      <c r="BW116" s="777"/>
      <c r="BX116" s="777"/>
      <c r="BY116" s="777"/>
      <c r="BZ116" s="777"/>
      <c r="CA116" s="777" t="s">
        <v>124</v>
      </c>
      <c r="CB116" s="777"/>
      <c r="CC116" s="777"/>
      <c r="CD116" s="777"/>
      <c r="CE116" s="777"/>
      <c r="CF116" s="862" t="s">
        <v>124</v>
      </c>
      <c r="CG116" s="863"/>
      <c r="CH116" s="863"/>
      <c r="CI116" s="863"/>
      <c r="CJ116" s="863"/>
      <c r="CK116" s="914"/>
      <c r="CL116" s="808"/>
      <c r="CM116" s="804" t="s">
        <v>438</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124</v>
      </c>
      <c r="DH116" s="767"/>
      <c r="DI116" s="767"/>
      <c r="DJ116" s="767"/>
      <c r="DK116" s="768"/>
      <c r="DL116" s="769" t="s">
        <v>124</v>
      </c>
      <c r="DM116" s="767"/>
      <c r="DN116" s="767"/>
      <c r="DO116" s="767"/>
      <c r="DP116" s="768"/>
      <c r="DQ116" s="769" t="s">
        <v>124</v>
      </c>
      <c r="DR116" s="767"/>
      <c r="DS116" s="767"/>
      <c r="DT116" s="767"/>
      <c r="DU116" s="768"/>
      <c r="DV116" s="811" t="s">
        <v>124</v>
      </c>
      <c r="DW116" s="812"/>
      <c r="DX116" s="812"/>
      <c r="DY116" s="812"/>
      <c r="DZ116" s="813"/>
    </row>
    <row r="117" spans="1:130" s="224" customFormat="1" ht="26.25" customHeight="1" x14ac:dyDescent="0.15">
      <c r="A117" s="882" t="s">
        <v>180</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439</v>
      </c>
      <c r="Z117" s="884"/>
      <c r="AA117" s="889">
        <v>347747</v>
      </c>
      <c r="AB117" s="890"/>
      <c r="AC117" s="890"/>
      <c r="AD117" s="890"/>
      <c r="AE117" s="891"/>
      <c r="AF117" s="892">
        <v>444320</v>
      </c>
      <c r="AG117" s="890"/>
      <c r="AH117" s="890"/>
      <c r="AI117" s="890"/>
      <c r="AJ117" s="891"/>
      <c r="AK117" s="892">
        <v>515545</v>
      </c>
      <c r="AL117" s="890"/>
      <c r="AM117" s="890"/>
      <c r="AN117" s="890"/>
      <c r="AO117" s="891"/>
      <c r="AP117" s="893"/>
      <c r="AQ117" s="894"/>
      <c r="AR117" s="894"/>
      <c r="AS117" s="894"/>
      <c r="AT117" s="895"/>
      <c r="AU117" s="919"/>
      <c r="AV117" s="920"/>
      <c r="AW117" s="920"/>
      <c r="AX117" s="920"/>
      <c r="AY117" s="920"/>
      <c r="AZ117" s="850" t="s">
        <v>440</v>
      </c>
      <c r="BA117" s="851"/>
      <c r="BB117" s="851"/>
      <c r="BC117" s="851"/>
      <c r="BD117" s="851"/>
      <c r="BE117" s="851"/>
      <c r="BF117" s="851"/>
      <c r="BG117" s="851"/>
      <c r="BH117" s="851"/>
      <c r="BI117" s="851"/>
      <c r="BJ117" s="851"/>
      <c r="BK117" s="851"/>
      <c r="BL117" s="851"/>
      <c r="BM117" s="851"/>
      <c r="BN117" s="851"/>
      <c r="BO117" s="851"/>
      <c r="BP117" s="852"/>
      <c r="BQ117" s="776" t="s">
        <v>124</v>
      </c>
      <c r="BR117" s="777"/>
      <c r="BS117" s="777"/>
      <c r="BT117" s="777"/>
      <c r="BU117" s="777"/>
      <c r="BV117" s="777" t="s">
        <v>124</v>
      </c>
      <c r="BW117" s="777"/>
      <c r="BX117" s="777"/>
      <c r="BY117" s="777"/>
      <c r="BZ117" s="777"/>
      <c r="CA117" s="777" t="s">
        <v>124</v>
      </c>
      <c r="CB117" s="777"/>
      <c r="CC117" s="777"/>
      <c r="CD117" s="777"/>
      <c r="CE117" s="777"/>
      <c r="CF117" s="862" t="s">
        <v>124</v>
      </c>
      <c r="CG117" s="863"/>
      <c r="CH117" s="863"/>
      <c r="CI117" s="863"/>
      <c r="CJ117" s="863"/>
      <c r="CK117" s="914"/>
      <c r="CL117" s="808"/>
      <c r="CM117" s="804" t="s">
        <v>441</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124</v>
      </c>
      <c r="DH117" s="767"/>
      <c r="DI117" s="767"/>
      <c r="DJ117" s="767"/>
      <c r="DK117" s="768"/>
      <c r="DL117" s="769" t="s">
        <v>124</v>
      </c>
      <c r="DM117" s="767"/>
      <c r="DN117" s="767"/>
      <c r="DO117" s="767"/>
      <c r="DP117" s="768"/>
      <c r="DQ117" s="769" t="s">
        <v>124</v>
      </c>
      <c r="DR117" s="767"/>
      <c r="DS117" s="767"/>
      <c r="DT117" s="767"/>
      <c r="DU117" s="768"/>
      <c r="DV117" s="811" t="s">
        <v>124</v>
      </c>
      <c r="DW117" s="812"/>
      <c r="DX117" s="812"/>
      <c r="DY117" s="812"/>
      <c r="DZ117" s="813"/>
    </row>
    <row r="118" spans="1:130" s="224" customFormat="1" ht="26.25" customHeight="1" x14ac:dyDescent="0.15">
      <c r="A118" s="882" t="s">
        <v>415</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412</v>
      </c>
      <c r="AB118" s="883"/>
      <c r="AC118" s="883"/>
      <c r="AD118" s="883"/>
      <c r="AE118" s="884"/>
      <c r="AF118" s="885" t="s">
        <v>413</v>
      </c>
      <c r="AG118" s="883"/>
      <c r="AH118" s="883"/>
      <c r="AI118" s="883"/>
      <c r="AJ118" s="884"/>
      <c r="AK118" s="885" t="s">
        <v>297</v>
      </c>
      <c r="AL118" s="883"/>
      <c r="AM118" s="883"/>
      <c r="AN118" s="883"/>
      <c r="AO118" s="884"/>
      <c r="AP118" s="886" t="s">
        <v>414</v>
      </c>
      <c r="AQ118" s="887"/>
      <c r="AR118" s="887"/>
      <c r="AS118" s="887"/>
      <c r="AT118" s="888"/>
      <c r="AU118" s="919"/>
      <c r="AV118" s="920"/>
      <c r="AW118" s="920"/>
      <c r="AX118" s="920"/>
      <c r="AY118" s="920"/>
      <c r="AZ118" s="825" t="s">
        <v>442</v>
      </c>
      <c r="BA118" s="826"/>
      <c r="BB118" s="826"/>
      <c r="BC118" s="826"/>
      <c r="BD118" s="826"/>
      <c r="BE118" s="826"/>
      <c r="BF118" s="826"/>
      <c r="BG118" s="826"/>
      <c r="BH118" s="826"/>
      <c r="BI118" s="826"/>
      <c r="BJ118" s="826"/>
      <c r="BK118" s="826"/>
      <c r="BL118" s="826"/>
      <c r="BM118" s="826"/>
      <c r="BN118" s="826"/>
      <c r="BO118" s="826"/>
      <c r="BP118" s="827"/>
      <c r="BQ118" s="866" t="s">
        <v>124</v>
      </c>
      <c r="BR118" s="832"/>
      <c r="BS118" s="832"/>
      <c r="BT118" s="832"/>
      <c r="BU118" s="832"/>
      <c r="BV118" s="832" t="s">
        <v>124</v>
      </c>
      <c r="BW118" s="832"/>
      <c r="BX118" s="832"/>
      <c r="BY118" s="832"/>
      <c r="BZ118" s="832"/>
      <c r="CA118" s="832" t="s">
        <v>124</v>
      </c>
      <c r="CB118" s="832"/>
      <c r="CC118" s="832"/>
      <c r="CD118" s="832"/>
      <c r="CE118" s="832"/>
      <c r="CF118" s="862" t="s">
        <v>124</v>
      </c>
      <c r="CG118" s="863"/>
      <c r="CH118" s="863"/>
      <c r="CI118" s="863"/>
      <c r="CJ118" s="863"/>
      <c r="CK118" s="914"/>
      <c r="CL118" s="808"/>
      <c r="CM118" s="804" t="s">
        <v>443</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124</v>
      </c>
      <c r="DH118" s="767"/>
      <c r="DI118" s="767"/>
      <c r="DJ118" s="767"/>
      <c r="DK118" s="768"/>
      <c r="DL118" s="769" t="s">
        <v>124</v>
      </c>
      <c r="DM118" s="767"/>
      <c r="DN118" s="767"/>
      <c r="DO118" s="767"/>
      <c r="DP118" s="768"/>
      <c r="DQ118" s="769" t="s">
        <v>124</v>
      </c>
      <c r="DR118" s="767"/>
      <c r="DS118" s="767"/>
      <c r="DT118" s="767"/>
      <c r="DU118" s="768"/>
      <c r="DV118" s="811" t="s">
        <v>124</v>
      </c>
      <c r="DW118" s="812"/>
      <c r="DX118" s="812"/>
      <c r="DY118" s="812"/>
      <c r="DZ118" s="813"/>
    </row>
    <row r="119" spans="1:130" s="224" customFormat="1" ht="26.25" customHeight="1" x14ac:dyDescent="0.15">
      <c r="A119" s="805" t="s">
        <v>418</v>
      </c>
      <c r="B119" s="806"/>
      <c r="C119" s="847" t="s">
        <v>419</v>
      </c>
      <c r="D119" s="797"/>
      <c r="E119" s="797"/>
      <c r="F119" s="797"/>
      <c r="G119" s="797"/>
      <c r="H119" s="797"/>
      <c r="I119" s="797"/>
      <c r="J119" s="797"/>
      <c r="K119" s="797"/>
      <c r="L119" s="797"/>
      <c r="M119" s="797"/>
      <c r="N119" s="797"/>
      <c r="O119" s="797"/>
      <c r="P119" s="797"/>
      <c r="Q119" s="797"/>
      <c r="R119" s="797"/>
      <c r="S119" s="797"/>
      <c r="T119" s="797"/>
      <c r="U119" s="797"/>
      <c r="V119" s="797"/>
      <c r="W119" s="797"/>
      <c r="X119" s="797"/>
      <c r="Y119" s="797"/>
      <c r="Z119" s="798"/>
      <c r="AA119" s="875" t="s">
        <v>124</v>
      </c>
      <c r="AB119" s="876"/>
      <c r="AC119" s="876"/>
      <c r="AD119" s="876"/>
      <c r="AE119" s="877"/>
      <c r="AF119" s="878" t="s">
        <v>124</v>
      </c>
      <c r="AG119" s="876"/>
      <c r="AH119" s="876"/>
      <c r="AI119" s="876"/>
      <c r="AJ119" s="877"/>
      <c r="AK119" s="878" t="s">
        <v>124</v>
      </c>
      <c r="AL119" s="876"/>
      <c r="AM119" s="876"/>
      <c r="AN119" s="876"/>
      <c r="AO119" s="877"/>
      <c r="AP119" s="879" t="s">
        <v>124</v>
      </c>
      <c r="AQ119" s="880"/>
      <c r="AR119" s="880"/>
      <c r="AS119" s="880"/>
      <c r="AT119" s="881"/>
      <c r="AU119" s="921"/>
      <c r="AV119" s="922"/>
      <c r="AW119" s="922"/>
      <c r="AX119" s="922"/>
      <c r="AY119" s="922"/>
      <c r="AZ119" s="245" t="s">
        <v>180</v>
      </c>
      <c r="BA119" s="245"/>
      <c r="BB119" s="245"/>
      <c r="BC119" s="245"/>
      <c r="BD119" s="245"/>
      <c r="BE119" s="245"/>
      <c r="BF119" s="245"/>
      <c r="BG119" s="245"/>
      <c r="BH119" s="245"/>
      <c r="BI119" s="245"/>
      <c r="BJ119" s="245"/>
      <c r="BK119" s="245"/>
      <c r="BL119" s="245"/>
      <c r="BM119" s="245"/>
      <c r="BN119" s="245"/>
      <c r="BO119" s="864" t="s">
        <v>444</v>
      </c>
      <c r="BP119" s="865"/>
      <c r="BQ119" s="866">
        <v>4555775</v>
      </c>
      <c r="BR119" s="832"/>
      <c r="BS119" s="832"/>
      <c r="BT119" s="832"/>
      <c r="BU119" s="832"/>
      <c r="BV119" s="832">
        <v>4348911</v>
      </c>
      <c r="BW119" s="832"/>
      <c r="BX119" s="832"/>
      <c r="BY119" s="832"/>
      <c r="BZ119" s="832"/>
      <c r="CA119" s="832">
        <v>4448856</v>
      </c>
      <c r="CB119" s="832"/>
      <c r="CC119" s="832"/>
      <c r="CD119" s="832"/>
      <c r="CE119" s="832"/>
      <c r="CF119" s="735"/>
      <c r="CG119" s="736"/>
      <c r="CH119" s="736"/>
      <c r="CI119" s="736"/>
      <c r="CJ119" s="821"/>
      <c r="CK119" s="915"/>
      <c r="CL119" s="810"/>
      <c r="CM119" s="825" t="s">
        <v>445</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124</v>
      </c>
      <c r="DH119" s="751"/>
      <c r="DI119" s="751"/>
      <c r="DJ119" s="751"/>
      <c r="DK119" s="752"/>
      <c r="DL119" s="753" t="s">
        <v>124</v>
      </c>
      <c r="DM119" s="751"/>
      <c r="DN119" s="751"/>
      <c r="DO119" s="751"/>
      <c r="DP119" s="752"/>
      <c r="DQ119" s="753" t="s">
        <v>124</v>
      </c>
      <c r="DR119" s="751"/>
      <c r="DS119" s="751"/>
      <c r="DT119" s="751"/>
      <c r="DU119" s="752"/>
      <c r="DV119" s="835" t="s">
        <v>124</v>
      </c>
      <c r="DW119" s="836"/>
      <c r="DX119" s="836"/>
      <c r="DY119" s="836"/>
      <c r="DZ119" s="837"/>
    </row>
    <row r="120" spans="1:130" s="224" customFormat="1" ht="26.25" customHeight="1" x14ac:dyDescent="0.15">
      <c r="A120" s="807"/>
      <c r="B120" s="808"/>
      <c r="C120" s="804" t="s">
        <v>422</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124</v>
      </c>
      <c r="AB120" s="767"/>
      <c r="AC120" s="767"/>
      <c r="AD120" s="767"/>
      <c r="AE120" s="768"/>
      <c r="AF120" s="769" t="s">
        <v>124</v>
      </c>
      <c r="AG120" s="767"/>
      <c r="AH120" s="767"/>
      <c r="AI120" s="767"/>
      <c r="AJ120" s="768"/>
      <c r="AK120" s="769" t="s">
        <v>124</v>
      </c>
      <c r="AL120" s="767"/>
      <c r="AM120" s="767"/>
      <c r="AN120" s="767"/>
      <c r="AO120" s="768"/>
      <c r="AP120" s="811" t="s">
        <v>124</v>
      </c>
      <c r="AQ120" s="812"/>
      <c r="AR120" s="812"/>
      <c r="AS120" s="812"/>
      <c r="AT120" s="813"/>
      <c r="AU120" s="867" t="s">
        <v>446</v>
      </c>
      <c r="AV120" s="868"/>
      <c r="AW120" s="868"/>
      <c r="AX120" s="868"/>
      <c r="AY120" s="869"/>
      <c r="AZ120" s="847" t="s">
        <v>447</v>
      </c>
      <c r="BA120" s="797"/>
      <c r="BB120" s="797"/>
      <c r="BC120" s="797"/>
      <c r="BD120" s="797"/>
      <c r="BE120" s="797"/>
      <c r="BF120" s="797"/>
      <c r="BG120" s="797"/>
      <c r="BH120" s="797"/>
      <c r="BI120" s="797"/>
      <c r="BJ120" s="797"/>
      <c r="BK120" s="797"/>
      <c r="BL120" s="797"/>
      <c r="BM120" s="797"/>
      <c r="BN120" s="797"/>
      <c r="BO120" s="797"/>
      <c r="BP120" s="798"/>
      <c r="BQ120" s="848">
        <v>1722274</v>
      </c>
      <c r="BR120" s="829"/>
      <c r="BS120" s="829"/>
      <c r="BT120" s="829"/>
      <c r="BU120" s="829"/>
      <c r="BV120" s="829">
        <v>1749471</v>
      </c>
      <c r="BW120" s="829"/>
      <c r="BX120" s="829"/>
      <c r="BY120" s="829"/>
      <c r="BZ120" s="829"/>
      <c r="CA120" s="829">
        <v>1512307</v>
      </c>
      <c r="CB120" s="829"/>
      <c r="CC120" s="829"/>
      <c r="CD120" s="829"/>
      <c r="CE120" s="829"/>
      <c r="CF120" s="853">
        <v>128.4</v>
      </c>
      <c r="CG120" s="854"/>
      <c r="CH120" s="854"/>
      <c r="CI120" s="854"/>
      <c r="CJ120" s="854"/>
      <c r="CK120" s="855" t="s">
        <v>448</v>
      </c>
      <c r="CL120" s="839"/>
      <c r="CM120" s="839"/>
      <c r="CN120" s="839"/>
      <c r="CO120" s="840"/>
      <c r="CP120" s="859" t="s">
        <v>145</v>
      </c>
      <c r="CQ120" s="860"/>
      <c r="CR120" s="860"/>
      <c r="CS120" s="860"/>
      <c r="CT120" s="860"/>
      <c r="CU120" s="860"/>
      <c r="CV120" s="860"/>
      <c r="CW120" s="860"/>
      <c r="CX120" s="860"/>
      <c r="CY120" s="860"/>
      <c r="CZ120" s="860"/>
      <c r="DA120" s="860"/>
      <c r="DB120" s="860"/>
      <c r="DC120" s="860"/>
      <c r="DD120" s="860"/>
      <c r="DE120" s="860"/>
      <c r="DF120" s="861"/>
      <c r="DG120" s="848">
        <v>439679</v>
      </c>
      <c r="DH120" s="829"/>
      <c r="DI120" s="829"/>
      <c r="DJ120" s="829"/>
      <c r="DK120" s="829"/>
      <c r="DL120" s="829">
        <v>428977</v>
      </c>
      <c r="DM120" s="829"/>
      <c r="DN120" s="829"/>
      <c r="DO120" s="829"/>
      <c r="DP120" s="829"/>
      <c r="DQ120" s="829">
        <v>549540</v>
      </c>
      <c r="DR120" s="829"/>
      <c r="DS120" s="829"/>
      <c r="DT120" s="829"/>
      <c r="DU120" s="829"/>
      <c r="DV120" s="830">
        <v>46.6</v>
      </c>
      <c r="DW120" s="830"/>
      <c r="DX120" s="830"/>
      <c r="DY120" s="830"/>
      <c r="DZ120" s="831"/>
    </row>
    <row r="121" spans="1:130" s="224" customFormat="1" ht="26.25" customHeight="1" x14ac:dyDescent="0.15">
      <c r="A121" s="807"/>
      <c r="B121" s="808"/>
      <c r="C121" s="850" t="s">
        <v>449</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124</v>
      </c>
      <c r="AB121" s="767"/>
      <c r="AC121" s="767"/>
      <c r="AD121" s="767"/>
      <c r="AE121" s="768"/>
      <c r="AF121" s="769" t="s">
        <v>124</v>
      </c>
      <c r="AG121" s="767"/>
      <c r="AH121" s="767"/>
      <c r="AI121" s="767"/>
      <c r="AJ121" s="768"/>
      <c r="AK121" s="769" t="s">
        <v>124</v>
      </c>
      <c r="AL121" s="767"/>
      <c r="AM121" s="767"/>
      <c r="AN121" s="767"/>
      <c r="AO121" s="768"/>
      <c r="AP121" s="811" t="s">
        <v>124</v>
      </c>
      <c r="AQ121" s="812"/>
      <c r="AR121" s="812"/>
      <c r="AS121" s="812"/>
      <c r="AT121" s="813"/>
      <c r="AU121" s="870"/>
      <c r="AV121" s="871"/>
      <c r="AW121" s="871"/>
      <c r="AX121" s="871"/>
      <c r="AY121" s="872"/>
      <c r="AZ121" s="804" t="s">
        <v>450</v>
      </c>
      <c r="BA121" s="739"/>
      <c r="BB121" s="739"/>
      <c r="BC121" s="739"/>
      <c r="BD121" s="739"/>
      <c r="BE121" s="739"/>
      <c r="BF121" s="739"/>
      <c r="BG121" s="739"/>
      <c r="BH121" s="739"/>
      <c r="BI121" s="739"/>
      <c r="BJ121" s="739"/>
      <c r="BK121" s="739"/>
      <c r="BL121" s="739"/>
      <c r="BM121" s="739"/>
      <c r="BN121" s="739"/>
      <c r="BO121" s="739"/>
      <c r="BP121" s="740"/>
      <c r="BQ121" s="776">
        <v>2729</v>
      </c>
      <c r="BR121" s="777"/>
      <c r="BS121" s="777"/>
      <c r="BT121" s="777"/>
      <c r="BU121" s="777"/>
      <c r="BV121" s="777">
        <v>1376</v>
      </c>
      <c r="BW121" s="777"/>
      <c r="BX121" s="777"/>
      <c r="BY121" s="777"/>
      <c r="BZ121" s="777"/>
      <c r="CA121" s="777" t="s">
        <v>124</v>
      </c>
      <c r="CB121" s="777"/>
      <c r="CC121" s="777"/>
      <c r="CD121" s="777"/>
      <c r="CE121" s="777"/>
      <c r="CF121" s="862" t="s">
        <v>124</v>
      </c>
      <c r="CG121" s="863"/>
      <c r="CH121" s="863"/>
      <c r="CI121" s="863"/>
      <c r="CJ121" s="863"/>
      <c r="CK121" s="856"/>
      <c r="CL121" s="842"/>
      <c r="CM121" s="842"/>
      <c r="CN121" s="842"/>
      <c r="CO121" s="843"/>
      <c r="CP121" s="822" t="s">
        <v>396</v>
      </c>
      <c r="CQ121" s="823"/>
      <c r="CR121" s="823"/>
      <c r="CS121" s="823"/>
      <c r="CT121" s="823"/>
      <c r="CU121" s="823"/>
      <c r="CV121" s="823"/>
      <c r="CW121" s="823"/>
      <c r="CX121" s="823"/>
      <c r="CY121" s="823"/>
      <c r="CZ121" s="823"/>
      <c r="DA121" s="823"/>
      <c r="DB121" s="823"/>
      <c r="DC121" s="823"/>
      <c r="DD121" s="823"/>
      <c r="DE121" s="823"/>
      <c r="DF121" s="824"/>
      <c r="DG121" s="776">
        <v>64766</v>
      </c>
      <c r="DH121" s="777"/>
      <c r="DI121" s="777"/>
      <c r="DJ121" s="777"/>
      <c r="DK121" s="777"/>
      <c r="DL121" s="777">
        <v>55468</v>
      </c>
      <c r="DM121" s="777"/>
      <c r="DN121" s="777"/>
      <c r="DO121" s="777"/>
      <c r="DP121" s="777"/>
      <c r="DQ121" s="777">
        <v>57929</v>
      </c>
      <c r="DR121" s="777"/>
      <c r="DS121" s="777"/>
      <c r="DT121" s="777"/>
      <c r="DU121" s="777"/>
      <c r="DV121" s="783">
        <v>4.9000000000000004</v>
      </c>
      <c r="DW121" s="783"/>
      <c r="DX121" s="783"/>
      <c r="DY121" s="783"/>
      <c r="DZ121" s="784"/>
    </row>
    <row r="122" spans="1:130" s="224" customFormat="1" ht="26.25" customHeight="1" x14ac:dyDescent="0.15">
      <c r="A122" s="807"/>
      <c r="B122" s="808"/>
      <c r="C122" s="804" t="s">
        <v>432</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124</v>
      </c>
      <c r="AB122" s="767"/>
      <c r="AC122" s="767"/>
      <c r="AD122" s="767"/>
      <c r="AE122" s="768"/>
      <c r="AF122" s="769" t="s">
        <v>124</v>
      </c>
      <c r="AG122" s="767"/>
      <c r="AH122" s="767"/>
      <c r="AI122" s="767"/>
      <c r="AJ122" s="768"/>
      <c r="AK122" s="769" t="s">
        <v>124</v>
      </c>
      <c r="AL122" s="767"/>
      <c r="AM122" s="767"/>
      <c r="AN122" s="767"/>
      <c r="AO122" s="768"/>
      <c r="AP122" s="811" t="s">
        <v>124</v>
      </c>
      <c r="AQ122" s="812"/>
      <c r="AR122" s="812"/>
      <c r="AS122" s="812"/>
      <c r="AT122" s="813"/>
      <c r="AU122" s="870"/>
      <c r="AV122" s="871"/>
      <c r="AW122" s="871"/>
      <c r="AX122" s="871"/>
      <c r="AY122" s="872"/>
      <c r="AZ122" s="825" t="s">
        <v>451</v>
      </c>
      <c r="BA122" s="826"/>
      <c r="BB122" s="826"/>
      <c r="BC122" s="826"/>
      <c r="BD122" s="826"/>
      <c r="BE122" s="826"/>
      <c r="BF122" s="826"/>
      <c r="BG122" s="826"/>
      <c r="BH122" s="826"/>
      <c r="BI122" s="826"/>
      <c r="BJ122" s="826"/>
      <c r="BK122" s="826"/>
      <c r="BL122" s="826"/>
      <c r="BM122" s="826"/>
      <c r="BN122" s="826"/>
      <c r="BO122" s="826"/>
      <c r="BP122" s="827"/>
      <c r="BQ122" s="866">
        <v>3150892</v>
      </c>
      <c r="BR122" s="832"/>
      <c r="BS122" s="832"/>
      <c r="BT122" s="832"/>
      <c r="BU122" s="832"/>
      <c r="BV122" s="832">
        <v>3034870</v>
      </c>
      <c r="BW122" s="832"/>
      <c r="BX122" s="832"/>
      <c r="BY122" s="832"/>
      <c r="BZ122" s="832"/>
      <c r="CA122" s="832">
        <v>3038480</v>
      </c>
      <c r="CB122" s="832"/>
      <c r="CC122" s="832"/>
      <c r="CD122" s="832"/>
      <c r="CE122" s="832"/>
      <c r="CF122" s="833">
        <v>257.89999999999998</v>
      </c>
      <c r="CG122" s="834"/>
      <c r="CH122" s="834"/>
      <c r="CI122" s="834"/>
      <c r="CJ122" s="834"/>
      <c r="CK122" s="856"/>
      <c r="CL122" s="842"/>
      <c r="CM122" s="842"/>
      <c r="CN122" s="842"/>
      <c r="CO122" s="843"/>
      <c r="CP122" s="822" t="s">
        <v>397</v>
      </c>
      <c r="CQ122" s="823"/>
      <c r="CR122" s="823"/>
      <c r="CS122" s="823"/>
      <c r="CT122" s="823"/>
      <c r="CU122" s="823"/>
      <c r="CV122" s="823"/>
      <c r="CW122" s="823"/>
      <c r="CX122" s="823"/>
      <c r="CY122" s="823"/>
      <c r="CZ122" s="823"/>
      <c r="DA122" s="823"/>
      <c r="DB122" s="823"/>
      <c r="DC122" s="823"/>
      <c r="DD122" s="823"/>
      <c r="DE122" s="823"/>
      <c r="DF122" s="824"/>
      <c r="DG122" s="776">
        <v>84346</v>
      </c>
      <c r="DH122" s="777"/>
      <c r="DI122" s="777"/>
      <c r="DJ122" s="777"/>
      <c r="DK122" s="777"/>
      <c r="DL122" s="777">
        <v>77973</v>
      </c>
      <c r="DM122" s="777"/>
      <c r="DN122" s="777"/>
      <c r="DO122" s="777"/>
      <c r="DP122" s="777"/>
      <c r="DQ122" s="777">
        <v>56455</v>
      </c>
      <c r="DR122" s="777"/>
      <c r="DS122" s="777"/>
      <c r="DT122" s="777"/>
      <c r="DU122" s="777"/>
      <c r="DV122" s="783">
        <v>4.8</v>
      </c>
      <c r="DW122" s="783"/>
      <c r="DX122" s="783"/>
      <c r="DY122" s="783"/>
      <c r="DZ122" s="784"/>
    </row>
    <row r="123" spans="1:130" s="224" customFormat="1" ht="26.25" customHeight="1" x14ac:dyDescent="0.15">
      <c r="A123" s="807"/>
      <c r="B123" s="808"/>
      <c r="C123" s="804" t="s">
        <v>438</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124</v>
      </c>
      <c r="AB123" s="767"/>
      <c r="AC123" s="767"/>
      <c r="AD123" s="767"/>
      <c r="AE123" s="768"/>
      <c r="AF123" s="769" t="s">
        <v>124</v>
      </c>
      <c r="AG123" s="767"/>
      <c r="AH123" s="767"/>
      <c r="AI123" s="767"/>
      <c r="AJ123" s="768"/>
      <c r="AK123" s="769" t="s">
        <v>124</v>
      </c>
      <c r="AL123" s="767"/>
      <c r="AM123" s="767"/>
      <c r="AN123" s="767"/>
      <c r="AO123" s="768"/>
      <c r="AP123" s="811" t="s">
        <v>124</v>
      </c>
      <c r="AQ123" s="812"/>
      <c r="AR123" s="812"/>
      <c r="AS123" s="812"/>
      <c r="AT123" s="813"/>
      <c r="AU123" s="873"/>
      <c r="AV123" s="874"/>
      <c r="AW123" s="874"/>
      <c r="AX123" s="874"/>
      <c r="AY123" s="874"/>
      <c r="AZ123" s="245" t="s">
        <v>180</v>
      </c>
      <c r="BA123" s="245"/>
      <c r="BB123" s="245"/>
      <c r="BC123" s="245"/>
      <c r="BD123" s="245"/>
      <c r="BE123" s="245"/>
      <c r="BF123" s="245"/>
      <c r="BG123" s="245"/>
      <c r="BH123" s="245"/>
      <c r="BI123" s="245"/>
      <c r="BJ123" s="245"/>
      <c r="BK123" s="245"/>
      <c r="BL123" s="245"/>
      <c r="BM123" s="245"/>
      <c r="BN123" s="245"/>
      <c r="BO123" s="864" t="s">
        <v>452</v>
      </c>
      <c r="BP123" s="865"/>
      <c r="BQ123" s="819">
        <v>4875895</v>
      </c>
      <c r="BR123" s="820"/>
      <c r="BS123" s="820"/>
      <c r="BT123" s="820"/>
      <c r="BU123" s="820"/>
      <c r="BV123" s="820">
        <v>4785717</v>
      </c>
      <c r="BW123" s="820"/>
      <c r="BX123" s="820"/>
      <c r="BY123" s="820"/>
      <c r="BZ123" s="820"/>
      <c r="CA123" s="820">
        <v>4550787</v>
      </c>
      <c r="CB123" s="820"/>
      <c r="CC123" s="820"/>
      <c r="CD123" s="820"/>
      <c r="CE123" s="820"/>
      <c r="CF123" s="735"/>
      <c r="CG123" s="736"/>
      <c r="CH123" s="736"/>
      <c r="CI123" s="736"/>
      <c r="CJ123" s="821"/>
      <c r="CK123" s="856"/>
      <c r="CL123" s="842"/>
      <c r="CM123" s="842"/>
      <c r="CN123" s="842"/>
      <c r="CO123" s="843"/>
      <c r="CP123" s="822" t="s">
        <v>393</v>
      </c>
      <c r="CQ123" s="823"/>
      <c r="CR123" s="823"/>
      <c r="CS123" s="823"/>
      <c r="CT123" s="823"/>
      <c r="CU123" s="823"/>
      <c r="CV123" s="823"/>
      <c r="CW123" s="823"/>
      <c r="CX123" s="823"/>
      <c r="CY123" s="823"/>
      <c r="CZ123" s="823"/>
      <c r="DA123" s="823"/>
      <c r="DB123" s="823"/>
      <c r="DC123" s="823"/>
      <c r="DD123" s="823"/>
      <c r="DE123" s="823"/>
      <c r="DF123" s="824"/>
      <c r="DG123" s="766" t="s">
        <v>124</v>
      </c>
      <c r="DH123" s="767"/>
      <c r="DI123" s="767"/>
      <c r="DJ123" s="767"/>
      <c r="DK123" s="768"/>
      <c r="DL123" s="769" t="s">
        <v>124</v>
      </c>
      <c r="DM123" s="767"/>
      <c r="DN123" s="767"/>
      <c r="DO123" s="767"/>
      <c r="DP123" s="768"/>
      <c r="DQ123" s="769" t="s">
        <v>124</v>
      </c>
      <c r="DR123" s="767"/>
      <c r="DS123" s="767"/>
      <c r="DT123" s="767"/>
      <c r="DU123" s="768"/>
      <c r="DV123" s="811" t="s">
        <v>124</v>
      </c>
      <c r="DW123" s="812"/>
      <c r="DX123" s="812"/>
      <c r="DY123" s="812"/>
      <c r="DZ123" s="813"/>
    </row>
    <row r="124" spans="1:130" s="224" customFormat="1" ht="26.25" customHeight="1" thickBot="1" x14ac:dyDescent="0.2">
      <c r="A124" s="807"/>
      <c r="B124" s="808"/>
      <c r="C124" s="804" t="s">
        <v>441</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124</v>
      </c>
      <c r="AB124" s="767"/>
      <c r="AC124" s="767"/>
      <c r="AD124" s="767"/>
      <c r="AE124" s="768"/>
      <c r="AF124" s="769" t="s">
        <v>124</v>
      </c>
      <c r="AG124" s="767"/>
      <c r="AH124" s="767"/>
      <c r="AI124" s="767"/>
      <c r="AJ124" s="768"/>
      <c r="AK124" s="769" t="s">
        <v>124</v>
      </c>
      <c r="AL124" s="767"/>
      <c r="AM124" s="767"/>
      <c r="AN124" s="767"/>
      <c r="AO124" s="768"/>
      <c r="AP124" s="811" t="s">
        <v>124</v>
      </c>
      <c r="AQ124" s="812"/>
      <c r="AR124" s="812"/>
      <c r="AS124" s="812"/>
      <c r="AT124" s="813"/>
      <c r="AU124" s="814" t="s">
        <v>453</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124</v>
      </c>
      <c r="BR124" s="818"/>
      <c r="BS124" s="818"/>
      <c r="BT124" s="818"/>
      <c r="BU124" s="818"/>
      <c r="BV124" s="818" t="s">
        <v>124</v>
      </c>
      <c r="BW124" s="818"/>
      <c r="BX124" s="818"/>
      <c r="BY124" s="818"/>
      <c r="BZ124" s="818"/>
      <c r="CA124" s="818" t="s">
        <v>124</v>
      </c>
      <c r="CB124" s="818"/>
      <c r="CC124" s="818"/>
      <c r="CD124" s="818"/>
      <c r="CE124" s="818"/>
      <c r="CF124" s="713"/>
      <c r="CG124" s="714"/>
      <c r="CH124" s="714"/>
      <c r="CI124" s="714"/>
      <c r="CJ124" s="849"/>
      <c r="CK124" s="857"/>
      <c r="CL124" s="857"/>
      <c r="CM124" s="857"/>
      <c r="CN124" s="857"/>
      <c r="CO124" s="858"/>
      <c r="CP124" s="822" t="s">
        <v>454</v>
      </c>
      <c r="CQ124" s="823"/>
      <c r="CR124" s="823"/>
      <c r="CS124" s="823"/>
      <c r="CT124" s="823"/>
      <c r="CU124" s="823"/>
      <c r="CV124" s="823"/>
      <c r="CW124" s="823"/>
      <c r="CX124" s="823"/>
      <c r="CY124" s="823"/>
      <c r="CZ124" s="823"/>
      <c r="DA124" s="823"/>
      <c r="DB124" s="823"/>
      <c r="DC124" s="823"/>
      <c r="DD124" s="823"/>
      <c r="DE124" s="823"/>
      <c r="DF124" s="824"/>
      <c r="DG124" s="750" t="s">
        <v>124</v>
      </c>
      <c r="DH124" s="751"/>
      <c r="DI124" s="751"/>
      <c r="DJ124" s="751"/>
      <c r="DK124" s="752"/>
      <c r="DL124" s="753" t="s">
        <v>124</v>
      </c>
      <c r="DM124" s="751"/>
      <c r="DN124" s="751"/>
      <c r="DO124" s="751"/>
      <c r="DP124" s="752"/>
      <c r="DQ124" s="753" t="s">
        <v>124</v>
      </c>
      <c r="DR124" s="751"/>
      <c r="DS124" s="751"/>
      <c r="DT124" s="751"/>
      <c r="DU124" s="752"/>
      <c r="DV124" s="835" t="s">
        <v>124</v>
      </c>
      <c r="DW124" s="836"/>
      <c r="DX124" s="836"/>
      <c r="DY124" s="836"/>
      <c r="DZ124" s="837"/>
    </row>
    <row r="125" spans="1:130" s="224" customFormat="1" ht="26.25" customHeight="1" x14ac:dyDescent="0.15">
      <c r="A125" s="807"/>
      <c r="B125" s="808"/>
      <c r="C125" s="804" t="s">
        <v>443</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124</v>
      </c>
      <c r="AB125" s="767"/>
      <c r="AC125" s="767"/>
      <c r="AD125" s="767"/>
      <c r="AE125" s="768"/>
      <c r="AF125" s="769" t="s">
        <v>124</v>
      </c>
      <c r="AG125" s="767"/>
      <c r="AH125" s="767"/>
      <c r="AI125" s="767"/>
      <c r="AJ125" s="768"/>
      <c r="AK125" s="769" t="s">
        <v>124</v>
      </c>
      <c r="AL125" s="767"/>
      <c r="AM125" s="767"/>
      <c r="AN125" s="767"/>
      <c r="AO125" s="768"/>
      <c r="AP125" s="811" t="s">
        <v>124</v>
      </c>
      <c r="AQ125" s="812"/>
      <c r="AR125" s="812"/>
      <c r="AS125" s="812"/>
      <c r="AT125" s="813"/>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38" t="s">
        <v>455</v>
      </c>
      <c r="CL125" s="839"/>
      <c r="CM125" s="839"/>
      <c r="CN125" s="839"/>
      <c r="CO125" s="840"/>
      <c r="CP125" s="847" t="s">
        <v>456</v>
      </c>
      <c r="CQ125" s="797"/>
      <c r="CR125" s="797"/>
      <c r="CS125" s="797"/>
      <c r="CT125" s="797"/>
      <c r="CU125" s="797"/>
      <c r="CV125" s="797"/>
      <c r="CW125" s="797"/>
      <c r="CX125" s="797"/>
      <c r="CY125" s="797"/>
      <c r="CZ125" s="797"/>
      <c r="DA125" s="797"/>
      <c r="DB125" s="797"/>
      <c r="DC125" s="797"/>
      <c r="DD125" s="797"/>
      <c r="DE125" s="797"/>
      <c r="DF125" s="798"/>
      <c r="DG125" s="848" t="s">
        <v>124</v>
      </c>
      <c r="DH125" s="829"/>
      <c r="DI125" s="829"/>
      <c r="DJ125" s="829"/>
      <c r="DK125" s="829"/>
      <c r="DL125" s="829" t="s">
        <v>124</v>
      </c>
      <c r="DM125" s="829"/>
      <c r="DN125" s="829"/>
      <c r="DO125" s="829"/>
      <c r="DP125" s="829"/>
      <c r="DQ125" s="829" t="s">
        <v>124</v>
      </c>
      <c r="DR125" s="829"/>
      <c r="DS125" s="829"/>
      <c r="DT125" s="829"/>
      <c r="DU125" s="829"/>
      <c r="DV125" s="830" t="s">
        <v>124</v>
      </c>
      <c r="DW125" s="830"/>
      <c r="DX125" s="830"/>
      <c r="DY125" s="830"/>
      <c r="DZ125" s="831"/>
    </row>
    <row r="126" spans="1:130" s="224" customFormat="1" ht="26.25" customHeight="1" thickBot="1" x14ac:dyDescent="0.2">
      <c r="A126" s="807"/>
      <c r="B126" s="808"/>
      <c r="C126" s="804" t="s">
        <v>445</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124</v>
      </c>
      <c r="AB126" s="767"/>
      <c r="AC126" s="767"/>
      <c r="AD126" s="767"/>
      <c r="AE126" s="768"/>
      <c r="AF126" s="769" t="s">
        <v>124</v>
      </c>
      <c r="AG126" s="767"/>
      <c r="AH126" s="767"/>
      <c r="AI126" s="767"/>
      <c r="AJ126" s="768"/>
      <c r="AK126" s="769" t="s">
        <v>124</v>
      </c>
      <c r="AL126" s="767"/>
      <c r="AM126" s="767"/>
      <c r="AN126" s="767"/>
      <c r="AO126" s="768"/>
      <c r="AP126" s="811" t="s">
        <v>124</v>
      </c>
      <c r="AQ126" s="812"/>
      <c r="AR126" s="812"/>
      <c r="AS126" s="812"/>
      <c r="AT126" s="813"/>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41"/>
      <c r="CL126" s="842"/>
      <c r="CM126" s="842"/>
      <c r="CN126" s="842"/>
      <c r="CO126" s="843"/>
      <c r="CP126" s="804" t="s">
        <v>457</v>
      </c>
      <c r="CQ126" s="739"/>
      <c r="CR126" s="739"/>
      <c r="CS126" s="739"/>
      <c r="CT126" s="739"/>
      <c r="CU126" s="739"/>
      <c r="CV126" s="739"/>
      <c r="CW126" s="739"/>
      <c r="CX126" s="739"/>
      <c r="CY126" s="739"/>
      <c r="CZ126" s="739"/>
      <c r="DA126" s="739"/>
      <c r="DB126" s="739"/>
      <c r="DC126" s="739"/>
      <c r="DD126" s="739"/>
      <c r="DE126" s="739"/>
      <c r="DF126" s="740"/>
      <c r="DG126" s="776" t="s">
        <v>124</v>
      </c>
      <c r="DH126" s="777"/>
      <c r="DI126" s="777"/>
      <c r="DJ126" s="777"/>
      <c r="DK126" s="777"/>
      <c r="DL126" s="777" t="s">
        <v>124</v>
      </c>
      <c r="DM126" s="777"/>
      <c r="DN126" s="777"/>
      <c r="DO126" s="777"/>
      <c r="DP126" s="777"/>
      <c r="DQ126" s="777" t="s">
        <v>124</v>
      </c>
      <c r="DR126" s="777"/>
      <c r="DS126" s="777"/>
      <c r="DT126" s="777"/>
      <c r="DU126" s="777"/>
      <c r="DV126" s="783" t="s">
        <v>124</v>
      </c>
      <c r="DW126" s="783"/>
      <c r="DX126" s="783"/>
      <c r="DY126" s="783"/>
      <c r="DZ126" s="784"/>
    </row>
    <row r="127" spans="1:130" s="224" customFormat="1" ht="26.25" customHeight="1" x14ac:dyDescent="0.15">
      <c r="A127" s="809"/>
      <c r="B127" s="810"/>
      <c r="C127" s="825" t="s">
        <v>458</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124</v>
      </c>
      <c r="AB127" s="767"/>
      <c r="AC127" s="767"/>
      <c r="AD127" s="767"/>
      <c r="AE127" s="768"/>
      <c r="AF127" s="769" t="s">
        <v>124</v>
      </c>
      <c r="AG127" s="767"/>
      <c r="AH127" s="767"/>
      <c r="AI127" s="767"/>
      <c r="AJ127" s="768"/>
      <c r="AK127" s="769" t="s">
        <v>124</v>
      </c>
      <c r="AL127" s="767"/>
      <c r="AM127" s="767"/>
      <c r="AN127" s="767"/>
      <c r="AO127" s="768"/>
      <c r="AP127" s="811" t="s">
        <v>124</v>
      </c>
      <c r="AQ127" s="812"/>
      <c r="AR127" s="812"/>
      <c r="AS127" s="812"/>
      <c r="AT127" s="813"/>
      <c r="AU127" s="226"/>
      <c r="AV127" s="226"/>
      <c r="AW127" s="226"/>
      <c r="AX127" s="828" t="s">
        <v>459</v>
      </c>
      <c r="AY127" s="801"/>
      <c r="AZ127" s="801"/>
      <c r="BA127" s="801"/>
      <c r="BB127" s="801"/>
      <c r="BC127" s="801"/>
      <c r="BD127" s="801"/>
      <c r="BE127" s="802"/>
      <c r="BF127" s="800" t="s">
        <v>460</v>
      </c>
      <c r="BG127" s="801"/>
      <c r="BH127" s="801"/>
      <c r="BI127" s="801"/>
      <c r="BJ127" s="801"/>
      <c r="BK127" s="801"/>
      <c r="BL127" s="802"/>
      <c r="BM127" s="800" t="s">
        <v>461</v>
      </c>
      <c r="BN127" s="801"/>
      <c r="BO127" s="801"/>
      <c r="BP127" s="801"/>
      <c r="BQ127" s="801"/>
      <c r="BR127" s="801"/>
      <c r="BS127" s="802"/>
      <c r="BT127" s="800" t="s">
        <v>462</v>
      </c>
      <c r="BU127" s="801"/>
      <c r="BV127" s="801"/>
      <c r="BW127" s="801"/>
      <c r="BX127" s="801"/>
      <c r="BY127" s="801"/>
      <c r="BZ127" s="803"/>
      <c r="CA127" s="226"/>
      <c r="CB127" s="226"/>
      <c r="CC127" s="226"/>
      <c r="CD127" s="249"/>
      <c r="CE127" s="249"/>
      <c r="CF127" s="249"/>
      <c r="CG127" s="226"/>
      <c r="CH127" s="226"/>
      <c r="CI127" s="226"/>
      <c r="CJ127" s="248"/>
      <c r="CK127" s="841"/>
      <c r="CL127" s="842"/>
      <c r="CM127" s="842"/>
      <c r="CN127" s="842"/>
      <c r="CO127" s="843"/>
      <c r="CP127" s="804" t="s">
        <v>463</v>
      </c>
      <c r="CQ127" s="739"/>
      <c r="CR127" s="739"/>
      <c r="CS127" s="739"/>
      <c r="CT127" s="739"/>
      <c r="CU127" s="739"/>
      <c r="CV127" s="739"/>
      <c r="CW127" s="739"/>
      <c r="CX127" s="739"/>
      <c r="CY127" s="739"/>
      <c r="CZ127" s="739"/>
      <c r="DA127" s="739"/>
      <c r="DB127" s="739"/>
      <c r="DC127" s="739"/>
      <c r="DD127" s="739"/>
      <c r="DE127" s="739"/>
      <c r="DF127" s="740"/>
      <c r="DG127" s="776" t="s">
        <v>124</v>
      </c>
      <c r="DH127" s="777"/>
      <c r="DI127" s="777"/>
      <c r="DJ127" s="777"/>
      <c r="DK127" s="777"/>
      <c r="DL127" s="777" t="s">
        <v>124</v>
      </c>
      <c r="DM127" s="777"/>
      <c r="DN127" s="777"/>
      <c r="DO127" s="777"/>
      <c r="DP127" s="777"/>
      <c r="DQ127" s="777" t="s">
        <v>124</v>
      </c>
      <c r="DR127" s="777"/>
      <c r="DS127" s="777"/>
      <c r="DT127" s="777"/>
      <c r="DU127" s="777"/>
      <c r="DV127" s="783" t="s">
        <v>124</v>
      </c>
      <c r="DW127" s="783"/>
      <c r="DX127" s="783"/>
      <c r="DY127" s="783"/>
      <c r="DZ127" s="784"/>
    </row>
    <row r="128" spans="1:130" s="224" customFormat="1" ht="26.25" customHeight="1" thickBot="1" x14ac:dyDescent="0.2">
      <c r="A128" s="785" t="s">
        <v>464</v>
      </c>
      <c r="B128" s="786"/>
      <c r="C128" s="786"/>
      <c r="D128" s="786"/>
      <c r="E128" s="786"/>
      <c r="F128" s="786"/>
      <c r="G128" s="786"/>
      <c r="H128" s="786"/>
      <c r="I128" s="786"/>
      <c r="J128" s="786"/>
      <c r="K128" s="786"/>
      <c r="L128" s="786"/>
      <c r="M128" s="786"/>
      <c r="N128" s="786"/>
      <c r="O128" s="786"/>
      <c r="P128" s="786"/>
      <c r="Q128" s="786"/>
      <c r="R128" s="786"/>
      <c r="S128" s="786"/>
      <c r="T128" s="786"/>
      <c r="U128" s="786"/>
      <c r="V128" s="786"/>
      <c r="W128" s="787" t="s">
        <v>465</v>
      </c>
      <c r="X128" s="787"/>
      <c r="Y128" s="787"/>
      <c r="Z128" s="788"/>
      <c r="AA128" s="789">
        <v>2075</v>
      </c>
      <c r="AB128" s="790"/>
      <c r="AC128" s="790"/>
      <c r="AD128" s="790"/>
      <c r="AE128" s="791"/>
      <c r="AF128" s="792">
        <v>1394</v>
      </c>
      <c r="AG128" s="790"/>
      <c r="AH128" s="790"/>
      <c r="AI128" s="790"/>
      <c r="AJ128" s="791"/>
      <c r="AK128" s="792">
        <v>1394</v>
      </c>
      <c r="AL128" s="790"/>
      <c r="AM128" s="790"/>
      <c r="AN128" s="790"/>
      <c r="AO128" s="791"/>
      <c r="AP128" s="793"/>
      <c r="AQ128" s="794"/>
      <c r="AR128" s="794"/>
      <c r="AS128" s="794"/>
      <c r="AT128" s="795"/>
      <c r="AU128" s="226"/>
      <c r="AV128" s="226"/>
      <c r="AW128" s="226"/>
      <c r="AX128" s="796" t="s">
        <v>466</v>
      </c>
      <c r="AY128" s="797"/>
      <c r="AZ128" s="797"/>
      <c r="BA128" s="797"/>
      <c r="BB128" s="797"/>
      <c r="BC128" s="797"/>
      <c r="BD128" s="797"/>
      <c r="BE128" s="798"/>
      <c r="BF128" s="773" t="s">
        <v>124</v>
      </c>
      <c r="BG128" s="774"/>
      <c r="BH128" s="774"/>
      <c r="BI128" s="774"/>
      <c r="BJ128" s="774"/>
      <c r="BK128" s="774"/>
      <c r="BL128" s="799"/>
      <c r="BM128" s="773">
        <v>15</v>
      </c>
      <c r="BN128" s="774"/>
      <c r="BO128" s="774"/>
      <c r="BP128" s="774"/>
      <c r="BQ128" s="774"/>
      <c r="BR128" s="774"/>
      <c r="BS128" s="799"/>
      <c r="BT128" s="773">
        <v>20</v>
      </c>
      <c r="BU128" s="774"/>
      <c r="BV128" s="774"/>
      <c r="BW128" s="774"/>
      <c r="BX128" s="774"/>
      <c r="BY128" s="774"/>
      <c r="BZ128" s="775"/>
      <c r="CA128" s="249"/>
      <c r="CB128" s="249"/>
      <c r="CC128" s="249"/>
      <c r="CD128" s="249"/>
      <c r="CE128" s="249"/>
      <c r="CF128" s="249"/>
      <c r="CG128" s="226"/>
      <c r="CH128" s="226"/>
      <c r="CI128" s="226"/>
      <c r="CJ128" s="248"/>
      <c r="CK128" s="844"/>
      <c r="CL128" s="845"/>
      <c r="CM128" s="845"/>
      <c r="CN128" s="845"/>
      <c r="CO128" s="846"/>
      <c r="CP128" s="778" t="s">
        <v>467</v>
      </c>
      <c r="CQ128" s="717"/>
      <c r="CR128" s="717"/>
      <c r="CS128" s="717"/>
      <c r="CT128" s="717"/>
      <c r="CU128" s="717"/>
      <c r="CV128" s="717"/>
      <c r="CW128" s="717"/>
      <c r="CX128" s="717"/>
      <c r="CY128" s="717"/>
      <c r="CZ128" s="717"/>
      <c r="DA128" s="717"/>
      <c r="DB128" s="717"/>
      <c r="DC128" s="717"/>
      <c r="DD128" s="717"/>
      <c r="DE128" s="717"/>
      <c r="DF128" s="718"/>
      <c r="DG128" s="779" t="s">
        <v>124</v>
      </c>
      <c r="DH128" s="780"/>
      <c r="DI128" s="780"/>
      <c r="DJ128" s="780"/>
      <c r="DK128" s="780"/>
      <c r="DL128" s="780" t="s">
        <v>124</v>
      </c>
      <c r="DM128" s="780"/>
      <c r="DN128" s="780"/>
      <c r="DO128" s="780"/>
      <c r="DP128" s="780"/>
      <c r="DQ128" s="780" t="s">
        <v>124</v>
      </c>
      <c r="DR128" s="780"/>
      <c r="DS128" s="780"/>
      <c r="DT128" s="780"/>
      <c r="DU128" s="780"/>
      <c r="DV128" s="781" t="s">
        <v>124</v>
      </c>
      <c r="DW128" s="781"/>
      <c r="DX128" s="781"/>
      <c r="DY128" s="781"/>
      <c r="DZ128" s="782"/>
    </row>
    <row r="129" spans="1:131" s="224" customFormat="1" ht="26.25" customHeight="1" x14ac:dyDescent="0.15">
      <c r="A129" s="761" t="s">
        <v>104</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468</v>
      </c>
      <c r="X129" s="764"/>
      <c r="Y129" s="764"/>
      <c r="Z129" s="765"/>
      <c r="AA129" s="766">
        <v>1473266</v>
      </c>
      <c r="AB129" s="767"/>
      <c r="AC129" s="767"/>
      <c r="AD129" s="767"/>
      <c r="AE129" s="768"/>
      <c r="AF129" s="769">
        <v>1482505</v>
      </c>
      <c r="AG129" s="767"/>
      <c r="AH129" s="767"/>
      <c r="AI129" s="767"/>
      <c r="AJ129" s="768"/>
      <c r="AK129" s="769">
        <v>1484167</v>
      </c>
      <c r="AL129" s="767"/>
      <c r="AM129" s="767"/>
      <c r="AN129" s="767"/>
      <c r="AO129" s="768"/>
      <c r="AP129" s="770"/>
      <c r="AQ129" s="771"/>
      <c r="AR129" s="771"/>
      <c r="AS129" s="771"/>
      <c r="AT129" s="772"/>
      <c r="AU129" s="227"/>
      <c r="AV129" s="227"/>
      <c r="AW129" s="227"/>
      <c r="AX129" s="738" t="s">
        <v>469</v>
      </c>
      <c r="AY129" s="739"/>
      <c r="AZ129" s="739"/>
      <c r="BA129" s="739"/>
      <c r="BB129" s="739"/>
      <c r="BC129" s="739"/>
      <c r="BD129" s="739"/>
      <c r="BE129" s="740"/>
      <c r="BF129" s="757" t="s">
        <v>124</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761" t="s">
        <v>470</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471</v>
      </c>
      <c r="X130" s="764"/>
      <c r="Y130" s="764"/>
      <c r="Z130" s="765"/>
      <c r="AA130" s="766">
        <v>247188</v>
      </c>
      <c r="AB130" s="767"/>
      <c r="AC130" s="767"/>
      <c r="AD130" s="767"/>
      <c r="AE130" s="768"/>
      <c r="AF130" s="769">
        <v>292519</v>
      </c>
      <c r="AG130" s="767"/>
      <c r="AH130" s="767"/>
      <c r="AI130" s="767"/>
      <c r="AJ130" s="768"/>
      <c r="AK130" s="769">
        <v>306113</v>
      </c>
      <c r="AL130" s="767"/>
      <c r="AM130" s="767"/>
      <c r="AN130" s="767"/>
      <c r="AO130" s="768"/>
      <c r="AP130" s="770"/>
      <c r="AQ130" s="771"/>
      <c r="AR130" s="771"/>
      <c r="AS130" s="771"/>
      <c r="AT130" s="772"/>
      <c r="AU130" s="227"/>
      <c r="AV130" s="227"/>
      <c r="AW130" s="227"/>
      <c r="AX130" s="738" t="s">
        <v>472</v>
      </c>
      <c r="AY130" s="739"/>
      <c r="AZ130" s="739"/>
      <c r="BA130" s="739"/>
      <c r="BB130" s="739"/>
      <c r="BC130" s="739"/>
      <c r="BD130" s="739"/>
      <c r="BE130" s="740"/>
      <c r="BF130" s="741">
        <v>12.7</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473</v>
      </c>
      <c r="X131" s="748"/>
      <c r="Y131" s="748"/>
      <c r="Z131" s="749"/>
      <c r="AA131" s="750">
        <v>1226078</v>
      </c>
      <c r="AB131" s="751"/>
      <c r="AC131" s="751"/>
      <c r="AD131" s="751"/>
      <c r="AE131" s="752"/>
      <c r="AF131" s="753">
        <v>1189986</v>
      </c>
      <c r="AG131" s="751"/>
      <c r="AH131" s="751"/>
      <c r="AI131" s="751"/>
      <c r="AJ131" s="752"/>
      <c r="AK131" s="753">
        <v>1178054</v>
      </c>
      <c r="AL131" s="751"/>
      <c r="AM131" s="751"/>
      <c r="AN131" s="751"/>
      <c r="AO131" s="752"/>
      <c r="AP131" s="754"/>
      <c r="AQ131" s="755"/>
      <c r="AR131" s="755"/>
      <c r="AS131" s="755"/>
      <c r="AT131" s="756"/>
      <c r="AU131" s="227"/>
      <c r="AV131" s="227"/>
      <c r="AW131" s="227"/>
      <c r="AX131" s="716" t="s">
        <v>474</v>
      </c>
      <c r="AY131" s="717"/>
      <c r="AZ131" s="717"/>
      <c r="BA131" s="717"/>
      <c r="BB131" s="717"/>
      <c r="BC131" s="717"/>
      <c r="BD131" s="717"/>
      <c r="BE131" s="718"/>
      <c r="BF131" s="719" t="s">
        <v>124</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725" t="s">
        <v>475</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476</v>
      </c>
      <c r="W132" s="729"/>
      <c r="X132" s="729"/>
      <c r="Y132" s="729"/>
      <c r="Z132" s="730"/>
      <c r="AA132" s="731">
        <v>8.0324416549999995</v>
      </c>
      <c r="AB132" s="732"/>
      <c r="AC132" s="732"/>
      <c r="AD132" s="732"/>
      <c r="AE132" s="733"/>
      <c r="AF132" s="734">
        <v>12.6393924</v>
      </c>
      <c r="AG132" s="732"/>
      <c r="AH132" s="732"/>
      <c r="AI132" s="732"/>
      <c r="AJ132" s="733"/>
      <c r="AK132" s="734">
        <v>17.659462130000001</v>
      </c>
      <c r="AL132" s="732"/>
      <c r="AM132" s="732"/>
      <c r="AN132" s="732"/>
      <c r="AO132" s="733"/>
      <c r="AP132" s="735"/>
      <c r="AQ132" s="736"/>
      <c r="AR132" s="736"/>
      <c r="AS132" s="736"/>
      <c r="AT132" s="73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477</v>
      </c>
      <c r="W133" s="708"/>
      <c r="X133" s="708"/>
      <c r="Y133" s="708"/>
      <c r="Z133" s="709"/>
      <c r="AA133" s="710">
        <v>6.2</v>
      </c>
      <c r="AB133" s="711"/>
      <c r="AC133" s="711"/>
      <c r="AD133" s="711"/>
      <c r="AE133" s="712"/>
      <c r="AF133" s="710">
        <v>8.8000000000000007</v>
      </c>
      <c r="AG133" s="711"/>
      <c r="AH133" s="711"/>
      <c r="AI133" s="711"/>
      <c r="AJ133" s="712"/>
      <c r="AK133" s="710">
        <v>12.7</v>
      </c>
      <c r="AL133" s="711"/>
      <c r="AM133" s="711"/>
      <c r="AN133" s="711"/>
      <c r="AO133" s="712"/>
      <c r="AP133" s="713"/>
      <c r="AQ133" s="714"/>
      <c r="AR133" s="714"/>
      <c r="AS133" s="714"/>
      <c r="AT133" s="71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pOPurxifF2Z3QwbB92d88YqGDEfirGnD3yTgAsix5I4ZbZ/0mPQZc6g+u2jBnDMm6bOLEI5TGX7ZxRHCkBQOtw==" saltValue="6Juat/P+7oDyUWkkwIPnL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19" zoomScaleNormal="85" zoomScaleSheetLayoutView="100" workbookViewId="0">
      <selection activeCell="CO52" sqref="CO52"/>
    </sheetView>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478</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RGYJV0rUOoqasMK4uxE6A5TfkPm1MR73D0vbwca3VAKWzhJsAxdw7ORSb9gEAOhPcVW/I8NXTWZwPVqrNM/iRw==" saltValue="ojThTrkM2NbJWtuAUYrkr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BprSqlqOZyO/jdjZr/GdezgNIG7rYXuaWX3VLow+WI01itMS8nP9CIGQGaoWubbgQTEOJ06pEoEUG/LG7mk6JA==" saltValue="hJcP2TS1Ct0xavq4jFQNI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479</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480</v>
      </c>
      <c r="AL6" s="260"/>
      <c r="AM6" s="260"/>
      <c r="AN6" s="260"/>
    </row>
    <row r="7" spans="1:46" ht="13.5" customHeight="1" x14ac:dyDescent="0.15">
      <c r="A7" s="259"/>
      <c r="AK7" s="262"/>
      <c r="AL7" s="263"/>
      <c r="AM7" s="263"/>
      <c r="AN7" s="264"/>
      <c r="AO7" s="1105" t="s">
        <v>481</v>
      </c>
      <c r="AP7" s="265"/>
      <c r="AQ7" s="266" t="s">
        <v>482</v>
      </c>
      <c r="AR7" s="267"/>
    </row>
    <row r="8" spans="1:46" x14ac:dyDescent="0.15">
      <c r="A8" s="259"/>
      <c r="AK8" s="268"/>
      <c r="AL8" s="269"/>
      <c r="AM8" s="269"/>
      <c r="AN8" s="270"/>
      <c r="AO8" s="1106"/>
      <c r="AP8" s="271" t="s">
        <v>483</v>
      </c>
      <c r="AQ8" s="272" t="s">
        <v>484</v>
      </c>
      <c r="AR8" s="273" t="s">
        <v>485</v>
      </c>
    </row>
    <row r="9" spans="1:46" x14ac:dyDescent="0.15">
      <c r="A9" s="259"/>
      <c r="AK9" s="1117" t="s">
        <v>486</v>
      </c>
      <c r="AL9" s="1118"/>
      <c r="AM9" s="1118"/>
      <c r="AN9" s="1119"/>
      <c r="AO9" s="274">
        <v>427955</v>
      </c>
      <c r="AP9" s="274">
        <v>310112</v>
      </c>
      <c r="AQ9" s="275">
        <v>273733</v>
      </c>
      <c r="AR9" s="276">
        <v>13.3</v>
      </c>
    </row>
    <row r="10" spans="1:46" ht="13.5" customHeight="1" x14ac:dyDescent="0.15">
      <c r="A10" s="259"/>
      <c r="AK10" s="1117" t="s">
        <v>487</v>
      </c>
      <c r="AL10" s="1118"/>
      <c r="AM10" s="1118"/>
      <c r="AN10" s="1119"/>
      <c r="AO10" s="277">
        <v>53028</v>
      </c>
      <c r="AP10" s="277">
        <v>38426</v>
      </c>
      <c r="AQ10" s="278">
        <v>30345</v>
      </c>
      <c r="AR10" s="279">
        <v>26.6</v>
      </c>
    </row>
    <row r="11" spans="1:46" ht="13.5" customHeight="1" x14ac:dyDescent="0.15">
      <c r="A11" s="259"/>
      <c r="AK11" s="1117" t="s">
        <v>488</v>
      </c>
      <c r="AL11" s="1118"/>
      <c r="AM11" s="1118"/>
      <c r="AN11" s="1119"/>
      <c r="AO11" s="277" t="s">
        <v>489</v>
      </c>
      <c r="AP11" s="277" t="s">
        <v>489</v>
      </c>
      <c r="AQ11" s="278">
        <v>4149</v>
      </c>
      <c r="AR11" s="279" t="s">
        <v>489</v>
      </c>
    </row>
    <row r="12" spans="1:46" ht="13.5" customHeight="1" x14ac:dyDescent="0.15">
      <c r="A12" s="259"/>
      <c r="AK12" s="1117" t="s">
        <v>490</v>
      </c>
      <c r="AL12" s="1118"/>
      <c r="AM12" s="1118"/>
      <c r="AN12" s="1119"/>
      <c r="AO12" s="277" t="s">
        <v>489</v>
      </c>
      <c r="AP12" s="277" t="s">
        <v>489</v>
      </c>
      <c r="AQ12" s="278" t="s">
        <v>489</v>
      </c>
      <c r="AR12" s="279" t="s">
        <v>489</v>
      </c>
    </row>
    <row r="13" spans="1:46" ht="13.5" customHeight="1" x14ac:dyDescent="0.15">
      <c r="A13" s="259"/>
      <c r="AK13" s="1117" t="s">
        <v>491</v>
      </c>
      <c r="AL13" s="1118"/>
      <c r="AM13" s="1118"/>
      <c r="AN13" s="1119"/>
      <c r="AO13" s="277">
        <v>16639</v>
      </c>
      <c r="AP13" s="277">
        <v>12057</v>
      </c>
      <c r="AQ13" s="278">
        <v>9494</v>
      </c>
      <c r="AR13" s="279">
        <v>27</v>
      </c>
    </row>
    <row r="14" spans="1:46" ht="13.5" customHeight="1" x14ac:dyDescent="0.15">
      <c r="A14" s="259"/>
      <c r="AK14" s="1117" t="s">
        <v>492</v>
      </c>
      <c r="AL14" s="1118"/>
      <c r="AM14" s="1118"/>
      <c r="AN14" s="1119"/>
      <c r="AO14" s="277">
        <v>22394</v>
      </c>
      <c r="AP14" s="277">
        <v>16228</v>
      </c>
      <c r="AQ14" s="278">
        <v>5033</v>
      </c>
      <c r="AR14" s="279">
        <v>222.4</v>
      </c>
    </row>
    <row r="15" spans="1:46" ht="13.5" customHeight="1" x14ac:dyDescent="0.15">
      <c r="A15" s="259"/>
      <c r="AK15" s="1120" t="s">
        <v>493</v>
      </c>
      <c r="AL15" s="1121"/>
      <c r="AM15" s="1121"/>
      <c r="AN15" s="1122"/>
      <c r="AO15" s="277">
        <v>-28633</v>
      </c>
      <c r="AP15" s="277">
        <v>-20749</v>
      </c>
      <c r="AQ15" s="278">
        <v>-17000</v>
      </c>
      <c r="AR15" s="279">
        <v>22.1</v>
      </c>
    </row>
    <row r="16" spans="1:46" x14ac:dyDescent="0.15">
      <c r="A16" s="259"/>
      <c r="AK16" s="1120" t="s">
        <v>180</v>
      </c>
      <c r="AL16" s="1121"/>
      <c r="AM16" s="1121"/>
      <c r="AN16" s="1122"/>
      <c r="AO16" s="277">
        <v>491383</v>
      </c>
      <c r="AP16" s="277">
        <v>356075</v>
      </c>
      <c r="AQ16" s="278">
        <v>305754</v>
      </c>
      <c r="AR16" s="279">
        <v>16.5</v>
      </c>
    </row>
    <row r="17" spans="1:46" x14ac:dyDescent="0.15">
      <c r="A17" s="259"/>
    </row>
    <row r="18" spans="1:46" x14ac:dyDescent="0.15">
      <c r="A18" s="259"/>
      <c r="AQ18" s="280"/>
      <c r="AR18" s="280"/>
    </row>
    <row r="19" spans="1:46" x14ac:dyDescent="0.15">
      <c r="A19" s="259"/>
      <c r="AK19" s="255" t="s">
        <v>494</v>
      </c>
    </row>
    <row r="20" spans="1:46" x14ac:dyDescent="0.15">
      <c r="A20" s="259"/>
      <c r="AK20" s="281"/>
      <c r="AL20" s="282"/>
      <c r="AM20" s="282"/>
      <c r="AN20" s="283"/>
      <c r="AO20" s="284" t="s">
        <v>495</v>
      </c>
      <c r="AP20" s="285" t="s">
        <v>496</v>
      </c>
      <c r="AQ20" s="286" t="s">
        <v>497</v>
      </c>
      <c r="AR20" s="287"/>
    </row>
    <row r="21" spans="1:46" s="260" customFormat="1" x14ac:dyDescent="0.15">
      <c r="A21" s="288"/>
      <c r="AK21" s="1123" t="s">
        <v>498</v>
      </c>
      <c r="AL21" s="1124"/>
      <c r="AM21" s="1124"/>
      <c r="AN21" s="1125"/>
      <c r="AO21" s="289">
        <v>30.43</v>
      </c>
      <c r="AP21" s="290">
        <v>26.54</v>
      </c>
      <c r="AQ21" s="291">
        <v>3.89</v>
      </c>
      <c r="AS21" s="292"/>
      <c r="AT21" s="288"/>
    </row>
    <row r="22" spans="1:46" s="260" customFormat="1" x14ac:dyDescent="0.15">
      <c r="A22" s="288"/>
      <c r="AK22" s="1123" t="s">
        <v>499</v>
      </c>
      <c r="AL22" s="1124"/>
      <c r="AM22" s="1124"/>
      <c r="AN22" s="1125"/>
      <c r="AO22" s="293">
        <v>96.5</v>
      </c>
      <c r="AP22" s="294">
        <v>93.9</v>
      </c>
      <c r="AQ22" s="295">
        <v>2.6</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16" t="s">
        <v>500</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300"/>
      <c r="AS27" s="255"/>
      <c r="AT27" s="255"/>
    </row>
    <row r="28" spans="1:46" ht="17.25" x14ac:dyDescent="0.15">
      <c r="A28" s="256" t="s">
        <v>501</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502</v>
      </c>
      <c r="AL29" s="260"/>
      <c r="AM29" s="260"/>
      <c r="AN29" s="260"/>
      <c r="AS29" s="302"/>
    </row>
    <row r="30" spans="1:46" ht="13.5" customHeight="1" x14ac:dyDescent="0.15">
      <c r="A30" s="259"/>
      <c r="AK30" s="262"/>
      <c r="AL30" s="263"/>
      <c r="AM30" s="263"/>
      <c r="AN30" s="264"/>
      <c r="AO30" s="1105" t="s">
        <v>481</v>
      </c>
      <c r="AP30" s="265"/>
      <c r="AQ30" s="266" t="s">
        <v>482</v>
      </c>
      <c r="AR30" s="267"/>
    </row>
    <row r="31" spans="1:46" x14ac:dyDescent="0.15">
      <c r="A31" s="259"/>
      <c r="AK31" s="268"/>
      <c r="AL31" s="269"/>
      <c r="AM31" s="269"/>
      <c r="AN31" s="270"/>
      <c r="AO31" s="1106"/>
      <c r="AP31" s="271" t="s">
        <v>483</v>
      </c>
      <c r="AQ31" s="272" t="s">
        <v>484</v>
      </c>
      <c r="AR31" s="273" t="s">
        <v>485</v>
      </c>
    </row>
    <row r="32" spans="1:46" ht="27" customHeight="1" x14ac:dyDescent="0.15">
      <c r="A32" s="259"/>
      <c r="AK32" s="1107" t="s">
        <v>503</v>
      </c>
      <c r="AL32" s="1108"/>
      <c r="AM32" s="1108"/>
      <c r="AN32" s="1109"/>
      <c r="AO32" s="303">
        <v>419843</v>
      </c>
      <c r="AP32" s="303">
        <v>304234</v>
      </c>
      <c r="AQ32" s="304">
        <v>170830</v>
      </c>
      <c r="AR32" s="305">
        <v>78.099999999999994</v>
      </c>
    </row>
    <row r="33" spans="1:46" ht="13.5" customHeight="1" x14ac:dyDescent="0.15">
      <c r="A33" s="259"/>
      <c r="AK33" s="1107" t="s">
        <v>504</v>
      </c>
      <c r="AL33" s="1108"/>
      <c r="AM33" s="1108"/>
      <c r="AN33" s="1109"/>
      <c r="AO33" s="303" t="s">
        <v>489</v>
      </c>
      <c r="AP33" s="303" t="s">
        <v>489</v>
      </c>
      <c r="AQ33" s="304" t="s">
        <v>489</v>
      </c>
      <c r="AR33" s="305" t="s">
        <v>489</v>
      </c>
    </row>
    <row r="34" spans="1:46" ht="27" customHeight="1" x14ac:dyDescent="0.15">
      <c r="A34" s="259"/>
      <c r="AK34" s="1107" t="s">
        <v>505</v>
      </c>
      <c r="AL34" s="1108"/>
      <c r="AM34" s="1108"/>
      <c r="AN34" s="1109"/>
      <c r="AO34" s="303" t="s">
        <v>489</v>
      </c>
      <c r="AP34" s="303" t="s">
        <v>489</v>
      </c>
      <c r="AQ34" s="304" t="s">
        <v>489</v>
      </c>
      <c r="AR34" s="305" t="s">
        <v>489</v>
      </c>
    </row>
    <row r="35" spans="1:46" ht="27" customHeight="1" x14ac:dyDescent="0.15">
      <c r="A35" s="259"/>
      <c r="AK35" s="1107" t="s">
        <v>506</v>
      </c>
      <c r="AL35" s="1108"/>
      <c r="AM35" s="1108"/>
      <c r="AN35" s="1109"/>
      <c r="AO35" s="303">
        <v>86522</v>
      </c>
      <c r="AP35" s="303">
        <v>62697</v>
      </c>
      <c r="AQ35" s="304">
        <v>32606</v>
      </c>
      <c r="AR35" s="305">
        <v>92.3</v>
      </c>
    </row>
    <row r="36" spans="1:46" ht="27" customHeight="1" x14ac:dyDescent="0.15">
      <c r="A36" s="259"/>
      <c r="AK36" s="1107" t="s">
        <v>507</v>
      </c>
      <c r="AL36" s="1108"/>
      <c r="AM36" s="1108"/>
      <c r="AN36" s="1109"/>
      <c r="AO36" s="303">
        <v>9180</v>
      </c>
      <c r="AP36" s="303">
        <v>6652</v>
      </c>
      <c r="AQ36" s="304">
        <v>4875</v>
      </c>
      <c r="AR36" s="305">
        <v>36.5</v>
      </c>
    </row>
    <row r="37" spans="1:46" ht="13.5" customHeight="1" x14ac:dyDescent="0.15">
      <c r="A37" s="259"/>
      <c r="AK37" s="1107" t="s">
        <v>508</v>
      </c>
      <c r="AL37" s="1108"/>
      <c r="AM37" s="1108"/>
      <c r="AN37" s="1109"/>
      <c r="AO37" s="303" t="s">
        <v>489</v>
      </c>
      <c r="AP37" s="303" t="s">
        <v>489</v>
      </c>
      <c r="AQ37" s="304">
        <v>993</v>
      </c>
      <c r="AR37" s="305" t="s">
        <v>489</v>
      </c>
    </row>
    <row r="38" spans="1:46" ht="27" customHeight="1" x14ac:dyDescent="0.15">
      <c r="A38" s="259"/>
      <c r="AK38" s="1110" t="s">
        <v>509</v>
      </c>
      <c r="AL38" s="1111"/>
      <c r="AM38" s="1111"/>
      <c r="AN38" s="1112"/>
      <c r="AO38" s="306" t="s">
        <v>489</v>
      </c>
      <c r="AP38" s="306" t="s">
        <v>489</v>
      </c>
      <c r="AQ38" s="307">
        <v>50</v>
      </c>
      <c r="AR38" s="295" t="s">
        <v>489</v>
      </c>
      <c r="AS38" s="302"/>
    </row>
    <row r="39" spans="1:46" x14ac:dyDescent="0.15">
      <c r="A39" s="259"/>
      <c r="AK39" s="1110" t="s">
        <v>510</v>
      </c>
      <c r="AL39" s="1111"/>
      <c r="AM39" s="1111"/>
      <c r="AN39" s="1112"/>
      <c r="AO39" s="303">
        <v>-1394</v>
      </c>
      <c r="AP39" s="303">
        <v>-1010</v>
      </c>
      <c r="AQ39" s="304">
        <v>-6626</v>
      </c>
      <c r="AR39" s="305">
        <v>-84.8</v>
      </c>
      <c r="AS39" s="302"/>
    </row>
    <row r="40" spans="1:46" ht="27" customHeight="1" x14ac:dyDescent="0.15">
      <c r="A40" s="259"/>
      <c r="AK40" s="1107" t="s">
        <v>511</v>
      </c>
      <c r="AL40" s="1108"/>
      <c r="AM40" s="1108"/>
      <c r="AN40" s="1109"/>
      <c r="AO40" s="303">
        <v>-306113</v>
      </c>
      <c r="AP40" s="303">
        <v>-221821</v>
      </c>
      <c r="AQ40" s="304">
        <v>-145454</v>
      </c>
      <c r="AR40" s="305">
        <v>52.5</v>
      </c>
      <c r="AS40" s="302"/>
    </row>
    <row r="41" spans="1:46" x14ac:dyDescent="0.15">
      <c r="A41" s="259"/>
      <c r="AK41" s="1113" t="s">
        <v>290</v>
      </c>
      <c r="AL41" s="1114"/>
      <c r="AM41" s="1114"/>
      <c r="AN41" s="1115"/>
      <c r="AO41" s="303">
        <v>208038</v>
      </c>
      <c r="AP41" s="303">
        <v>150752</v>
      </c>
      <c r="AQ41" s="304">
        <v>57274</v>
      </c>
      <c r="AR41" s="305">
        <v>163.19999999999999</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512</v>
      </c>
    </row>
    <row r="48" spans="1:46" x14ac:dyDescent="0.15">
      <c r="A48" s="259"/>
      <c r="AK48" s="313" t="s">
        <v>513</v>
      </c>
      <c r="AL48" s="313"/>
      <c r="AM48" s="313"/>
      <c r="AN48" s="313"/>
      <c r="AO48" s="313"/>
      <c r="AP48" s="313"/>
      <c r="AQ48" s="314"/>
      <c r="AR48" s="313"/>
    </row>
    <row r="49" spans="1:44" ht="13.5" customHeight="1" x14ac:dyDescent="0.15">
      <c r="A49" s="259"/>
      <c r="AK49" s="315"/>
      <c r="AL49" s="316"/>
      <c r="AM49" s="1100" t="s">
        <v>481</v>
      </c>
      <c r="AN49" s="1102" t="s">
        <v>514</v>
      </c>
      <c r="AO49" s="1103"/>
      <c r="AP49" s="1103"/>
      <c r="AQ49" s="1103"/>
      <c r="AR49" s="1104"/>
    </row>
    <row r="50" spans="1:44" x14ac:dyDescent="0.15">
      <c r="A50" s="259"/>
      <c r="AK50" s="317"/>
      <c r="AL50" s="318"/>
      <c r="AM50" s="1101"/>
      <c r="AN50" s="319" t="s">
        <v>515</v>
      </c>
      <c r="AO50" s="320" t="s">
        <v>516</v>
      </c>
      <c r="AP50" s="321" t="s">
        <v>517</v>
      </c>
      <c r="AQ50" s="322" t="s">
        <v>518</v>
      </c>
      <c r="AR50" s="323" t="s">
        <v>519</v>
      </c>
    </row>
    <row r="51" spans="1:44" x14ac:dyDescent="0.15">
      <c r="A51" s="259"/>
      <c r="AK51" s="315" t="s">
        <v>520</v>
      </c>
      <c r="AL51" s="316"/>
      <c r="AM51" s="324">
        <v>955744</v>
      </c>
      <c r="AN51" s="325">
        <v>599213</v>
      </c>
      <c r="AO51" s="326">
        <v>86.8</v>
      </c>
      <c r="AP51" s="327">
        <v>264232</v>
      </c>
      <c r="AQ51" s="328">
        <v>15.8</v>
      </c>
      <c r="AR51" s="329">
        <v>71</v>
      </c>
    </row>
    <row r="52" spans="1:44" x14ac:dyDescent="0.15">
      <c r="A52" s="259"/>
      <c r="AK52" s="330"/>
      <c r="AL52" s="331" t="s">
        <v>521</v>
      </c>
      <c r="AM52" s="332">
        <v>644760</v>
      </c>
      <c r="AN52" s="333">
        <v>404238</v>
      </c>
      <c r="AO52" s="334">
        <v>69.7</v>
      </c>
      <c r="AP52" s="335">
        <v>133959</v>
      </c>
      <c r="AQ52" s="336">
        <v>13.9</v>
      </c>
      <c r="AR52" s="337">
        <v>55.8</v>
      </c>
    </row>
    <row r="53" spans="1:44" x14ac:dyDescent="0.15">
      <c r="A53" s="259"/>
      <c r="AK53" s="315" t="s">
        <v>522</v>
      </c>
      <c r="AL53" s="316"/>
      <c r="AM53" s="324">
        <v>719365</v>
      </c>
      <c r="AN53" s="325">
        <v>470789</v>
      </c>
      <c r="AO53" s="326">
        <v>-21.4</v>
      </c>
      <c r="AP53" s="327">
        <v>263613</v>
      </c>
      <c r="AQ53" s="328">
        <v>-0.2</v>
      </c>
      <c r="AR53" s="329">
        <v>-21.2</v>
      </c>
    </row>
    <row r="54" spans="1:44" x14ac:dyDescent="0.15">
      <c r="A54" s="259"/>
      <c r="AK54" s="330"/>
      <c r="AL54" s="331" t="s">
        <v>521</v>
      </c>
      <c r="AM54" s="332">
        <v>462036</v>
      </c>
      <c r="AN54" s="333">
        <v>302380</v>
      </c>
      <c r="AO54" s="334">
        <v>-25.2</v>
      </c>
      <c r="AP54" s="335">
        <v>128823</v>
      </c>
      <c r="AQ54" s="336">
        <v>-3.8</v>
      </c>
      <c r="AR54" s="337">
        <v>-21.4</v>
      </c>
    </row>
    <row r="55" spans="1:44" x14ac:dyDescent="0.15">
      <c r="A55" s="259"/>
      <c r="AK55" s="315" t="s">
        <v>523</v>
      </c>
      <c r="AL55" s="316"/>
      <c r="AM55" s="324">
        <v>411621</v>
      </c>
      <c r="AN55" s="325">
        <v>279824</v>
      </c>
      <c r="AO55" s="326">
        <v>-40.6</v>
      </c>
      <c r="AP55" s="327">
        <v>362690</v>
      </c>
      <c r="AQ55" s="328">
        <v>37.6</v>
      </c>
      <c r="AR55" s="329">
        <v>-78.2</v>
      </c>
    </row>
    <row r="56" spans="1:44" x14ac:dyDescent="0.15">
      <c r="A56" s="259"/>
      <c r="AK56" s="330"/>
      <c r="AL56" s="331" t="s">
        <v>521</v>
      </c>
      <c r="AM56" s="332">
        <v>326004</v>
      </c>
      <c r="AN56" s="333">
        <v>221621</v>
      </c>
      <c r="AO56" s="334">
        <v>-26.7</v>
      </c>
      <c r="AP56" s="335">
        <v>172580</v>
      </c>
      <c r="AQ56" s="336">
        <v>34</v>
      </c>
      <c r="AR56" s="337">
        <v>-60.7</v>
      </c>
    </row>
    <row r="57" spans="1:44" x14ac:dyDescent="0.15">
      <c r="A57" s="259"/>
      <c r="AK57" s="315" t="s">
        <v>524</v>
      </c>
      <c r="AL57" s="316"/>
      <c r="AM57" s="324">
        <v>474845</v>
      </c>
      <c r="AN57" s="325">
        <v>335817</v>
      </c>
      <c r="AO57" s="326">
        <v>20</v>
      </c>
      <c r="AP57" s="327">
        <v>296093</v>
      </c>
      <c r="AQ57" s="328">
        <v>-18.399999999999999</v>
      </c>
      <c r="AR57" s="329">
        <v>38.4</v>
      </c>
    </row>
    <row r="58" spans="1:44" x14ac:dyDescent="0.15">
      <c r="A58" s="259"/>
      <c r="AK58" s="330"/>
      <c r="AL58" s="331" t="s">
        <v>521</v>
      </c>
      <c r="AM58" s="332">
        <v>185067</v>
      </c>
      <c r="AN58" s="333">
        <v>130882</v>
      </c>
      <c r="AO58" s="334">
        <v>-40.9</v>
      </c>
      <c r="AP58" s="335">
        <v>140545</v>
      </c>
      <c r="AQ58" s="336">
        <v>-18.600000000000001</v>
      </c>
      <c r="AR58" s="337">
        <v>-22.3</v>
      </c>
    </row>
    <row r="59" spans="1:44" x14ac:dyDescent="0.15">
      <c r="A59" s="259"/>
      <c r="AK59" s="315" t="s">
        <v>525</v>
      </c>
      <c r="AL59" s="316"/>
      <c r="AM59" s="324">
        <v>775984</v>
      </c>
      <c r="AN59" s="325">
        <v>562307</v>
      </c>
      <c r="AO59" s="326">
        <v>67.400000000000006</v>
      </c>
      <c r="AP59" s="327">
        <v>308655</v>
      </c>
      <c r="AQ59" s="328">
        <v>4.2</v>
      </c>
      <c r="AR59" s="329">
        <v>63.2</v>
      </c>
    </row>
    <row r="60" spans="1:44" x14ac:dyDescent="0.15">
      <c r="A60" s="259"/>
      <c r="AK60" s="330"/>
      <c r="AL60" s="331" t="s">
        <v>521</v>
      </c>
      <c r="AM60" s="332">
        <v>156795</v>
      </c>
      <c r="AN60" s="333">
        <v>113620</v>
      </c>
      <c r="AO60" s="334">
        <v>-13.2</v>
      </c>
      <c r="AP60" s="335">
        <v>169887</v>
      </c>
      <c r="AQ60" s="336">
        <v>20.9</v>
      </c>
      <c r="AR60" s="337">
        <v>-34.1</v>
      </c>
    </row>
    <row r="61" spans="1:44" x14ac:dyDescent="0.15">
      <c r="A61" s="259"/>
      <c r="AK61" s="315" t="s">
        <v>526</v>
      </c>
      <c r="AL61" s="338"/>
      <c r="AM61" s="324">
        <v>667512</v>
      </c>
      <c r="AN61" s="325">
        <v>449590</v>
      </c>
      <c r="AO61" s="326">
        <v>22.4</v>
      </c>
      <c r="AP61" s="327">
        <v>299057</v>
      </c>
      <c r="AQ61" s="339">
        <v>7.8</v>
      </c>
      <c r="AR61" s="329">
        <v>14.6</v>
      </c>
    </row>
    <row r="62" spans="1:44" x14ac:dyDescent="0.15">
      <c r="A62" s="259"/>
      <c r="AK62" s="330"/>
      <c r="AL62" s="331" t="s">
        <v>521</v>
      </c>
      <c r="AM62" s="332">
        <v>354932</v>
      </c>
      <c r="AN62" s="333">
        <v>234548</v>
      </c>
      <c r="AO62" s="334">
        <v>-7.3</v>
      </c>
      <c r="AP62" s="335">
        <v>149159</v>
      </c>
      <c r="AQ62" s="336">
        <v>9.3000000000000007</v>
      </c>
      <c r="AR62" s="337">
        <v>-16.600000000000001</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RvKmi1aldDPBzGgGlIESkWLhU2i9Z8DeO5yFXBJTnwRJUEOKTfvSGcC8qENroL9fB860j3QD4ehbE3BRQs/cnw==" saltValue="fR8v94UosVzzo3gsTr9Zm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C1" zoomScaleNormal="10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478</v>
      </c>
    </row>
    <row r="121" spans="125:125" ht="13.5" hidden="1" customHeight="1" x14ac:dyDescent="0.15">
      <c r="DU121" s="253"/>
    </row>
  </sheetData>
  <sheetProtection algorithmName="SHA-512" hashValue="P0UNuoEdiJL3E27tVsqm8c5wAld2tj4eDL5LBeYfWLAcZf6Ds283H8ew4RceKdGNS0tJhIabVGCGu5ihWCvfxg==" saltValue="ykfSmIqZUvmnpDd3LeAVR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94"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478</v>
      </c>
    </row>
  </sheetData>
  <sheetProtection algorithmName="SHA-512" hashValue="Rm0l0UL/fnXpKOn2Rr2+vXBRRsNUtMrZUtsbM0y+94GOBMryrYMsikJmwCwltToOzh6vFK94LHJVId2S+GCbiA==" saltValue="x0FAnN2oqHlJph8WLNZdR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26" t="s">
        <v>3</v>
      </c>
      <c r="D47" s="1126"/>
      <c r="E47" s="1127"/>
      <c r="F47" s="11">
        <v>62.09</v>
      </c>
      <c r="G47" s="12">
        <v>54.87</v>
      </c>
      <c r="H47" s="12">
        <v>55.37</v>
      </c>
      <c r="I47" s="12">
        <v>55.03</v>
      </c>
      <c r="J47" s="13">
        <v>38.619999999999997</v>
      </c>
    </row>
    <row r="48" spans="2:10" ht="57.75" customHeight="1" x14ac:dyDescent="0.15">
      <c r="B48" s="14"/>
      <c r="C48" s="1128" t="s">
        <v>4</v>
      </c>
      <c r="D48" s="1128"/>
      <c r="E48" s="1129"/>
      <c r="F48" s="15">
        <v>15.21</v>
      </c>
      <c r="G48" s="16">
        <v>13.15</v>
      </c>
      <c r="H48" s="16">
        <v>10.99</v>
      </c>
      <c r="I48" s="16">
        <v>7.04</v>
      </c>
      <c r="J48" s="17">
        <v>7.35</v>
      </c>
    </row>
    <row r="49" spans="2:10" ht="57.75" customHeight="1" thickBot="1" x14ac:dyDescent="0.2">
      <c r="B49" s="18"/>
      <c r="C49" s="1130" t="s">
        <v>5</v>
      </c>
      <c r="D49" s="1130"/>
      <c r="E49" s="1131"/>
      <c r="F49" s="19" t="s">
        <v>533</v>
      </c>
      <c r="G49" s="20" t="s">
        <v>534</v>
      </c>
      <c r="H49" s="20">
        <v>5.05</v>
      </c>
      <c r="I49" s="20" t="s">
        <v>535</v>
      </c>
      <c r="J49" s="21" t="s">
        <v>536</v>
      </c>
    </row>
    <row r="50" spans="2:10" x14ac:dyDescent="0.15"/>
  </sheetData>
  <sheetProtection algorithmName="SHA-512" hashValue="EAQRnXWoDWeL7q2Raq6oWyXAup7G79yBTPyD6BTXjeDKyOxaxrIBQe7OD2bt6kDhoPk5DiTfBH/I5dtaS85hxg==" saltValue="cbaJyl0F1k/f56U6y9Zr4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坂内 舞</cp:lastModifiedBy>
  <cp:lastPrinted>2025-03-11T06:21:54Z</cp:lastPrinted>
  <dcterms:created xsi:type="dcterms:W3CDTF">2025-02-19T01:00:29Z</dcterms:created>
  <dcterms:modified xsi:type="dcterms:W3CDTF">2025-03-11T06:21:56Z</dcterms:modified>
  <cp:category/>
</cp:coreProperties>
</file>